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32" documentId="120_S{2AC9BD13-BADA-5192-A53E-5A8FF88502F6}" xr6:coauthVersionLast="47" xr6:coauthVersionMax="47" xr10:uidLastSave="{E77AF7FE-0286-4CAC-BB2F-31F83C7BAE7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<sst xmlns="http://schemas.openxmlformats.org/spreadsheetml/2006/main" count="181533" uniqueCount="39144">
  <si>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</si>
  <si>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</si>
  <si>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</si>
  <si>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</si>
  <si>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</si>
  <si>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</si>
  <si>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</si>
  <si>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</si>
  <si>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</si>
  <si>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</si>
  <si>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</si>
  <si>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</si>
  <si>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</si>
  <si>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</si>
  <si>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</si>
  <si>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</si>
  <si>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</si>
  <si>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</si>
  <si>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</si>
  <si>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</si>
  <si>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</si>
  <si>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</si>
  <si>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</si>
  <si>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</si>
  <si>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</si>
  <si>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</si>
  <si>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</si>
  <si>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</si>
  <si>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</si>
  <si>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</si>
  <si>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</si>
  <si>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</si>
  <si>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</si>
  <si>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</si>
  <si>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</si>
  <si>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</si>
  <si>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</si>
  <si>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</si>
  <si>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</si>
  <si>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</si>
  <si>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</si>
  <si>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</si>
  <si>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</si>
  <si>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</si>
  <si>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</si>
  <si>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</si>
  <si>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</si>
  <si>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</si>
  <si>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</si>
  <si>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</si>
  <si>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</si>
  <si>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</si>
  <si>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</si>
  <si>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</si>
  <si>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</si>
  <si>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</si>
  <si>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</si>
  <si>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</si>
  <si>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</si>
  <si>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</si>
  <si>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</si>
  <si>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</si>
  <si>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</si>
  <si>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</si>
  <si>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</si>
  <si>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</si>
  <si>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</si>
  <si>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</si>
  <si>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</si>
  <si>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</si>
  <si>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</si>
  <si>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</si>
  <si>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</si>
  <si>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</si>
  <si>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</si>
  <si>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</si>
  <si>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</si>
  <si>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</si>
  <si>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</si>
  <si>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</si>
  <si>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</si>
  <si>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</si>
  <si>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</si>
  <si>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</si>
  <si>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</si>
  <si>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</si>
  <si>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</si>
  <si>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</si>
  <si>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</si>
  <si>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</si>
  <si>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</si>
  <si>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</si>
  <si>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</si>
  <si>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</si>
  <si>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</si>
  <si>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</si>
  <si>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</si>
  <si>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</si>
  <si>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</si>
  <si>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</si>
  <si>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</si>
  <si>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</si>
  <si>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</si>
  <si>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</si>
  <si>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</si>
  <si>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</si>
  <si>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</si>
  <si>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</si>
  <si>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</si>
  <si>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</si>
  <si>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</si>
  <si>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</si>
  <si>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</si>
  <si>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</si>
  <si>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</si>
  <si>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</si>
  <si>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</si>
  <si>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</si>
  <si>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</si>
  <si>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</si>
  <si>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</si>
  <si>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</si>
  <si>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</si>
  <si>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</si>
  <si>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</si>
  <si>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</si>
  <si>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</si>
  <si>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</si>
  <si>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</si>
  <si>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</si>
  <si>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</si>
  <si>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</si>
  <si>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</si>
  <si>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</si>
  <si>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</si>
  <si>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</si>
  <si>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</si>
  <si>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</si>
  <si>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</si>
  <si>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</si>
  <si>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</si>
  <si>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</si>
  <si>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</si>
  <si>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</si>
  <si>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</si>
  <si>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</si>
  <si>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</si>
  <si>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</si>
  <si>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</si>
  <si>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</si>
  <si>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</si>
  <si>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</si>
  <si>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</si>
  <si>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</si>
  <si>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</si>
  <si>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</si>
  <si>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</si>
  <si>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</si>
  <si>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</si>
  <si>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</si>
  <si>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</si>
  <si>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</si>
  <si>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</si>
  <si>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</si>
  <si>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</si>
  <si>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</si>
  <si>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</si>
  <si>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</si>
  <si>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</si>
  <si>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</si>
  <si>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</si>
  <si>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</si>
  <si>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</si>
  <si>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</si>
  <si>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</si>
  <si>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</si>
  <si>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</si>
  <si>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</si>
  <si>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</si>
  <si>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</si>
  <si>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</si>
  <si>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</si>
  <si>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</si>
  <si>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</si>
  <si>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</si>
  <si>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</si>
  <si>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</si>
  <si>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</si>
  <si>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</si>
  <si>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</si>
  <si>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</si>
  <si>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</si>
  <si>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</si>
  <si>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</si>
  <si>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</si>
  <si>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</si>
  <si>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</si>
  <si>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</si>
  <si>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</si>
  <si>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</si>
  <si>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</si>
  <si>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</si>
  <si>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</si>
  <si>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</si>
  <si>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</si>
  <si>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</si>
  <si>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</si>
  <si>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</si>
  <si>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</si>
  <si>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</si>
  <si>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</si>
  <si>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</si>
  <si>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</si>
  <si>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</si>
  <si>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</si>
  <si>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</si>
  <si>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</si>
  <si>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</si>
  <si>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</si>
  <si>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</si>
  <si>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</si>
  <si>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</si>
  <si>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</si>
  <si>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</si>
  <si>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</si>
  <si>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</si>
  <si>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</si>
  <si>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</si>
  <si>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</si>
  <si>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</si>
  <si>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</si>
  <si>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</si>
  <si>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</si>
  <si>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</si>
  <si>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</si>
  <si>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</si>
  <si>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</si>
  <si>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</si>
  <si>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</si>
  <si>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</si>
  <si>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</si>
  <si>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</si>
  <si>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</si>
  <si>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</si>
  <si>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</si>
  <si>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</si>
  <si>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</si>
  <si>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</si>
  <si>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</si>
  <si>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</si>
  <si>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</si>
  <si>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</si>
  <si>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</si>
  <si>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</si>
  <si>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</si>
  <si>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</si>
  <si>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</si>
  <si>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</si>
  <si>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</si>
  <si>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</si>
  <si>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</si>
  <si>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</si>
  <si>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</si>
  <si>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</si>
  <si>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</si>
  <si>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</si>
  <si>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</si>
  <si>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</si>
  <si>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</si>
  <si>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</si>
  <si>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</si>
  <si>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</si>
  <si>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</si>
  <si>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</si>
  <si>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</si>
  <si>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</si>
  <si>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</si>
  <si>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</si>
  <si>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</si>
  <si>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</si>
  <si>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</si>
  <si>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</si>
  <si>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</si>
  <si>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</si>
  <si>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</si>
  <si>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</si>
  <si>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</si>
  <si>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</si>
  <si>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</si>
  <si>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</si>
  <si>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</si>
  <si>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</si>
  <si>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</si>
  <si>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</si>
  <si>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</si>
  <si>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</si>
  <si>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</si>
  <si>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</si>
  <si>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</si>
  <si>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</si>
  <si>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</si>
  <si>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</si>
  <si>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</si>
  <si>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</si>
  <si>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</si>
  <si>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</si>
  <si>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</si>
  <si>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</si>
  <si>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</si>
  <si>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</si>
  <si>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</si>
  <si>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</si>
  <si>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</si>
  <si>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</si>
  <si>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</si>
  <si>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</si>
  <si>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</si>
  <si>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</si>
  <si>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</si>
  <si>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</si>
  <si>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</si>
  <si>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</si>
  <si>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</si>
  <si>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</si>
  <si>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</si>
  <si>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</si>
  <si>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</si>
  <si>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</si>
  <si>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</si>
  <si>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</si>
  <si>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</si>
  <si>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</si>
  <si>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</si>
  <si>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</si>
  <si>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</si>
  <si>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</si>
  <si>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</si>
  <si>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</si>
  <si>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</si>
  <si>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</si>
  <si>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</si>
  <si>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</si>
  <si>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</si>
  <si>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</si>
  <si>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</si>
  <si>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</si>
  <si>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</si>
  <si>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</si>
  <si>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</si>
  <si>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</si>
  <si>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</si>
  <si>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</si>
  <si>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</si>
  <si>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</si>
  <si>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</si>
  <si>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</si>
  <si>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</si>
  <si>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</si>
  <si>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</si>
  <si>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</si>
  <si>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</si>
  <si>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</si>
  <si>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</si>
  <si>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</si>
  <si>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</si>
  <si>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</si>
  <si>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</si>
  <si>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</si>
  <si>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</si>
  <si>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</si>
  <si>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</si>
  <si>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</si>
  <si>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</si>
  <si>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</si>
  <si>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</si>
  <si>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</si>
  <si>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</si>
  <si>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</si>
  <si>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</si>
  <si>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</si>
  <si>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</si>
  <si>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</si>
  <si>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</si>
  <si>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</si>
  <si>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</si>
  <si>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</si>
  <si>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</si>
  <si>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</si>
  <si>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</si>
  <si>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</si>
  <si>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</si>
  <si>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</si>
  <si>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</si>
  <si>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</si>
  <si>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</si>
  <si>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</si>
  <si>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</si>
  <si>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</si>
  <si>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</si>
  <si>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</si>
  <si>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</si>
  <si>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</si>
  <si>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</si>
  <si>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</si>
  <si>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</si>
  <si>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</si>
  <si>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</si>
  <si>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</si>
  <si>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</si>
  <si>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</si>
  <si>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</si>
  <si>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</si>
  <si>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</si>
  <si>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</si>
  <si>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</si>
  <si>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</si>
  <si>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</si>
  <si>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</si>
  <si>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</si>
  <si>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</si>
  <si>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</si>
  <si>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</si>
  <si>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</si>
  <si>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</si>
  <si>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</si>
  <si>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</si>
  <si>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</si>
  <si>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</si>
  <si>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</si>
  <si>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</si>
  <si>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</si>
  <si>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</si>
  <si>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</si>
  <si>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</si>
  <si>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</si>
  <si>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</si>
  <si>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</si>
  <si>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</si>
  <si>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</si>
  <si>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</si>
  <si>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</si>
  <si>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</si>
  <si>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</si>
  <si>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</si>
  <si>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</si>
  <si>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</si>
  <si>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</si>
  <si>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</si>
  <si>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</si>
  <si>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</si>
  <si>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</si>
  <si>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</si>
  <si>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</si>
  <si>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</si>
  <si>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</si>
  <si>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</si>
  <si>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</si>
  <si>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</si>
  <si>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</si>
  <si>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</si>
  <si>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</si>
  <si>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</si>
  <si>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</si>
  <si>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</si>
  <si>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</si>
  <si>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</si>
  <si>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</si>
  <si>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</si>
  <si>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</si>
  <si>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</si>
  <si>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</si>
  <si>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</si>
  <si>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</si>
  <si>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</si>
  <si>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</si>
  <si>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</si>
  <si>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</si>
  <si>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</si>
  <si>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</si>
  <si>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</si>
  <si>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</si>
  <si>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</si>
  <si>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</si>
  <si>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</si>
  <si>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</si>
  <si>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</si>
  <si>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</si>
  <si>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</si>
  <si>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</si>
  <si>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</si>
  <si>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</si>
  <si>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</si>
  <si>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</si>
  <si>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</si>
  <si>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</si>
  <si>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</si>
  <si>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</si>
  <si>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</si>
  <si>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</si>
  <si>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</si>
  <si>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</si>
  <si>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</si>
  <si>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</si>
  <si>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</si>
  <si>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</si>
  <si>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</si>
  <si>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</si>
  <si>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</si>
  <si>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</si>
  <si>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</si>
  <si>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</si>
  <si>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</si>
  <si>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</si>
  <si>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</si>
  <si>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</si>
  <si>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</si>
  <si>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</si>
  <si>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</si>
  <si>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</si>
  <si>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</si>
  <si>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</si>
  <si>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</si>
  <si>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</si>
  <si>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</si>
  <si>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</si>
  <si>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</si>
  <si>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</si>
  <si>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</si>
  <si>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</si>
  <si>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</si>
  <si>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</si>
  <si>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</si>
  <si>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</si>
  <si>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</si>
  <si>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</si>
  <si>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</si>
  <si>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</si>
  <si>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</si>
  <si>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</si>
  <si>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</si>
  <si>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</si>
  <si>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</si>
  <si>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</si>
  <si>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</si>
  <si>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</si>
  <si>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</si>
  <si>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</si>
  <si>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</si>
  <si>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</si>
  <si>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</si>
  <si>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</si>
  <si>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</si>
  <si>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</si>
  <si>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</si>
  <si>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</si>
  <si>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</si>
  <si>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</si>
  <si>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</si>
  <si>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</si>
  <si>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</si>
  <si>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</si>
  <si>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</si>
  <si>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</si>
  <si>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</si>
  <si>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</si>
  <si>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</si>
  <si>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</si>
  <si>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</si>
  <si>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</si>
  <si>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</si>
  <si>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</si>
  <si>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</si>
  <si>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</si>
  <si>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</si>
  <si>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</si>
  <si>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</si>
  <si>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</si>
  <si>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</si>
  <si>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</si>
  <si>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</si>
  <si>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</si>
  <si>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</si>
  <si>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</si>
  <si>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</si>
  <si>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</si>
  <si>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</si>
  <si>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</si>
  <si>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</si>
  <si>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</si>
  <si>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</si>
  <si>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</si>
  <si>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</si>
  <si>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</si>
  <si>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</si>
  <si>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</si>
  <si>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</si>
  <si>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</si>
  <si>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</si>
  <si>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</si>
  <si>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</si>
  <si>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</si>
  <si>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</si>
  <si>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</si>
  <si>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</si>
  <si>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</si>
  <si>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</si>
  <si>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</si>
  <si>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</si>
  <si>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</si>
  <si>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</si>
  <si>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</si>
  <si>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</si>
  <si>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</si>
  <si>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</si>
  <si>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</si>
  <si>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</si>
  <si>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</si>
  <si>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</si>
  <si>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</si>
  <si>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</si>
  <si>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</si>
  <si>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</si>
  <si>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</si>
  <si>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</si>
  <si>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</si>
  <si>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</si>
  <si>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</si>
  <si>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</si>
  <si>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</si>
  <si>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</si>
  <si>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</si>
  <si>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</si>
  <si>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</si>
  <si>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</si>
  <si>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</si>
  <si>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</si>
  <si>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</si>
  <si>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</si>
  <si>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</si>
  <si>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</si>
  <si>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</si>
  <si>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</si>
  <si>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</si>
  <si>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</si>
  <si>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</si>
  <si>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</si>
  <si>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</si>
  <si>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</si>
  <si>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</si>
  <si>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</si>
  <si>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</si>
  <si>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</si>
  <si>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</si>
  <si>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</si>
  <si>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</si>
  <si>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</si>
  <si>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</si>
  <si>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</si>
  <si>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</si>
  <si>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</si>
  <si>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</si>
  <si>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</si>
  <si>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</si>
  <si>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</si>
  <si>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</si>
  <si>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</si>
  <si>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</si>
  <si>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</si>
  <si>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</si>
  <si>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</si>
  <si>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</si>
  <si>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</si>
  <si>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</si>
  <si>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</si>
  <si>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</si>
  <si>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</si>
  <si>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</si>
  <si>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</si>
  <si>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</si>
  <si>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</si>
  <si>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</si>
  <si>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</si>
  <si>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</si>
  <si>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</si>
  <si>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</si>
  <si>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</si>
  <si>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</si>
  <si>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</si>
  <si>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</si>
  <si>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</si>
  <si>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</si>
  <si>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</si>
  <si>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</si>
  <si>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</si>
  <si>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</si>
  <si>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</si>
  <si>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</si>
  <si>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</si>
  <si>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</si>
  <si>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</si>
  <si>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</si>
  <si>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</si>
  <si>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</si>
  <si>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</si>
  <si>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</si>
  <si>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</si>
  <si>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</si>
  <si>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</si>
  <si>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</si>
  <si>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</si>
  <si>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</si>
  <si>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</si>
  <si>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</si>
  <si>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</si>
  <si>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</si>
  <si>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</si>
  <si>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</si>
  <si>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</si>
  <si>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</si>
  <si>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</si>
  <si>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</si>
  <si>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</si>
  <si>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</si>
  <si>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</si>
  <si>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</si>
  <si>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</si>
  <si>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</si>
  <si>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</si>
  <si>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</si>
  <si>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</si>
  <si>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</si>
  <si>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</si>
  <si>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</si>
  <si>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</si>
  <si>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</si>
  <si>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</si>
  <si>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</si>
  <si>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</si>
  <si>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</si>
  <si>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</si>
  <si>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</si>
  <si>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</si>
  <si>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</si>
  <si>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</si>
  <si>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</si>
  <si>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</si>
  <si>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</si>
  <si>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</si>
  <si>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</si>
  <si>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</si>
  <si>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</si>
  <si>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</si>
  <si>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</si>
  <si>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</si>
  <si>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</si>
  <si>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</si>
  <si>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</si>
  <si>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</si>
  <si>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</si>
  <si>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</si>
  <si>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</si>
  <si>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</si>
  <si>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</si>
  <si>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</si>
  <si>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</si>
  <si>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</si>
  <si>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</si>
  <si>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</si>
  <si>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</si>
  <si>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</si>
  <si>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</si>
  <si>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</si>
  <si>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</si>
  <si>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</si>
  <si>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</si>
  <si>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</si>
  <si>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</si>
  <si>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</si>
  <si>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</si>
  <si>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</si>
  <si>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</si>
  <si>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</si>
  <si>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</si>
  <si>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</si>
  <si>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</si>
  <si>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</si>
  <si>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</si>
  <si>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</si>
  <si>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</si>
  <si>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</si>
  <si>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</si>
  <si>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</si>
  <si>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</si>
  <si>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</si>
  <si>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</si>
  <si>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</si>
  <si>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</si>
  <si>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</si>
  <si>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</si>
  <si>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</si>
  <si>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</si>
  <si>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</si>
  <si>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</si>
  <si>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</si>
  <si>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</si>
  <si>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</si>
  <si>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</si>
  <si>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</si>
  <si>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</si>
  <si>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</si>
  <si>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</si>
  <si>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</si>
  <si>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</si>
  <si>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</si>
  <si>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</si>
  <si>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</si>
  <si>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</si>
  <si>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</si>
  <si>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</si>
  <si>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</si>
  <si>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</si>
  <si>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</si>
  <si>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</si>
  <si>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</si>
  <si>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</si>
  <si>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</si>
  <si>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</si>
  <si>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</si>
  <si>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</si>
  <si>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</si>
  <si>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</si>
  <si>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</si>
  <si>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</si>
  <si>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</si>
  <si>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</si>
  <si>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</si>
  <si>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</si>
  <si>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</si>
  <si>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</si>
  <si>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</si>
  <si>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</si>
  <si>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</si>
  <si>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</si>
  <si>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</si>
  <si>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</si>
  <si>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</si>
  <si>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</si>
  <si>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</si>
  <si>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</si>
  <si>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</si>
  <si>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</si>
  <si>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</si>
  <si>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</si>
  <si>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</si>
  <si>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</si>
  <si>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</si>
  <si>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</si>
  <si>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</si>
  <si>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</si>
  <si>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</si>
  <si>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</si>
  <si>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</si>
  <si>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</si>
  <si>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</si>
  <si>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</si>
  <si>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</si>
  <si>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</si>
  <si>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</si>
  <si>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</si>
  <si>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</si>
  <si>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</si>
  <si>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</si>
  <si>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</si>
  <si>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</si>
  <si>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</si>
  <si>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</si>
  <si>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</si>
  <si>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</si>
  <si>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</si>
  <si>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</si>
  <si>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</si>
  <si>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</si>
  <si>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</si>
  <si>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</si>
  <si>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</si>
  <si>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</si>
  <si>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</si>
  <si>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</si>
  <si>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</si>
  <si>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</si>
  <si>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</si>
  <si>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</si>
  <si>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</si>
  <si>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</si>
  <si>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</si>
  <si>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</si>
  <si>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</si>
  <si>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</si>
  <si>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</si>
  <si>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</si>
  <si>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</si>
  <si>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</si>
  <si>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</si>
  <si>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</si>
  <si>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</si>
  <si>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</si>
  <si>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</si>
  <si>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</si>
  <si>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</si>
  <si>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</si>
  <si>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</si>
  <si>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</si>
  <si>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</si>
  <si>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</si>
  <si>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</si>
  <si>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</si>
  <si>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</si>
  <si>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</si>
  <si>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</si>
  <si>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</si>
  <si>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</si>
  <si>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</si>
  <si>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</si>
  <si>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</si>
  <si>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</si>
  <si>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</si>
  <si>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</si>
  <si>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</si>
  <si>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</si>
  <si>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</si>
  <si>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</si>
  <si>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</si>
  <si>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</si>
  <si>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</si>
  <si>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</si>
  <si>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</si>
  <si>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</si>
  <si>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</si>
  <si>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</si>
  <si>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</si>
  <si>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</si>
  <si>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</si>
  <si>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</si>
  <si>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</si>
  <si>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</si>
  <si>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</si>
  <si>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</si>
  <si>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</si>
  <si>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</si>
  <si>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</si>
  <si>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</si>
  <si>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</si>
  <si>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</si>
  <si>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</si>
  <si>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</si>
  <si>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</si>
  <si>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</si>
  <si>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</si>
  <si>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</si>
  <si>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</si>
  <si>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</si>
  <si>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</si>
  <si>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</si>
  <si>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</si>
  <si>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</si>
  <si>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</si>
  <si>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</si>
  <si>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</si>
  <si>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</si>
  <si>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</si>
  <si>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</si>
  <si>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</si>
  <si>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</si>
  <si>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</si>
  <si>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</si>
  <si>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</si>
  <si>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</si>
  <si>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</si>
  <si>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</si>
  <si>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</si>
  <si>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</si>
  <si>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</si>
  <si>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</si>
  <si>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</si>
  <si>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</si>
  <si>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</si>
  <si>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</si>
  <si>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</si>
  <si>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</si>
  <si>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</si>
  <si>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</si>
  <si>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</si>
  <si>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</si>
  <si>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</si>
  <si>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</si>
  <si>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</si>
  <si>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</si>
  <si>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</si>
  <si>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</si>
  <si>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</si>
  <si>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</si>
  <si>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</si>
  <si>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</si>
  <si>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</si>
  <si>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</si>
  <si>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</si>
  <si>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</si>
  <si>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</si>
  <si>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</si>
  <si>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</si>
  <si>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</si>
  <si>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</si>
  <si>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</si>
  <si>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</si>
  <si>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</si>
  <si>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</si>
  <si>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</si>
  <si>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</si>
  <si>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</si>
  <si>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</si>
  <si>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</si>
  <si>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</si>
  <si>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</si>
  <si>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</si>
  <si>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</si>
  <si>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</si>
  <si>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</si>
  <si>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</si>
  <si>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</si>
  <si>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</si>
  <si>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</si>
  <si>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</si>
  <si>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</si>
  <si>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</si>
  <si>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</si>
  <si>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</si>
  <si>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</si>
  <si>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</si>
  <si>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</si>
  <si>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</si>
  <si>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</si>
  <si>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</si>
  <si>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</si>
  <si>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</si>
  <si>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</si>
  <si>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</si>
  <si>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</si>
  <si>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</si>
  <si>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</si>
  <si>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</si>
  <si>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</si>
  <si>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</si>
  <si>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</si>
  <si>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</si>
  <si>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</si>
  <si>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</si>
  <si>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</si>
  <si>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</si>
  <si>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</si>
  <si>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</si>
  <si>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</si>
  <si>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</si>
  <si>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</si>
  <si>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</si>
  <si>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</si>
  <si>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</si>
  <si>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</si>
  <si>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</si>
  <si>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</si>
  <si>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</si>
  <si>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</si>
  <si>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</si>
  <si>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</si>
  <si>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</si>
  <si>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</si>
  <si>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</si>
  <si>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</si>
  <si>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</si>
  <si>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</si>
  <si>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</si>
  <si>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</si>
  <si>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</si>
  <si>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</si>
  <si>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</si>
  <si>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</si>
  <si>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</si>
  <si>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</si>
  <si>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</si>
  <si>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</si>
  <si>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</si>
  <si>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</si>
  <si>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</si>
  <si>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</si>
  <si>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</si>
  <si>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</si>
  <si>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</si>
  <si>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</si>
  <si>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</si>
  <si>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</si>
  <si>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</si>
  <si>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</si>
  <si>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</si>
  <si>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</si>
  <si>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</si>
  <si>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</si>
  <si>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</si>
  <si>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</si>
  <si>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</si>
  <si>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</si>
  <si>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</si>
  <si>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</si>
  <si>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</si>
  <si>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</si>
  <si>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</si>
  <si>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</si>
  <si>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</si>
  <si>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</si>
  <si>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</si>
  <si>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</si>
  <si>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</si>
  <si>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</si>
  <si>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</si>
  <si>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</si>
  <si>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</si>
  <si>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</si>
  <si>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</si>
  <si>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</si>
  <si>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</si>
  <si>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</si>
  <si>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</si>
  <si>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</si>
  <si>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</si>
  <si>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</si>
  <si>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</si>
  <si>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</si>
  <si>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</si>
  <si>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</si>
  <si>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</si>
  <si>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</si>
  <si>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</si>
  <si>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</si>
  <si>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</si>
  <si>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</si>
  <si>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</si>
  <si>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</si>
  <si>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</si>
  <si>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</si>
  <si>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</si>
  <si>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</si>
  <si>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</si>
  <si>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</si>
  <si>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</si>
  <si>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</si>
  <si>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</si>
  <si>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</si>
  <si>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</si>
  <si>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</si>
  <si>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</si>
  <si>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</si>
  <si>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</si>
  <si>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</si>
  <si>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</si>
  <si>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</si>
  <si>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</si>
  <si>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</si>
  <si>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</si>
  <si>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</si>
  <si>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</si>
  <si>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</si>
  <si>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</si>
  <si>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</si>
  <si>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</si>
  <si>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</si>
  <si>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</si>
  <si>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</si>
  <si>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</si>
  <si>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</si>
  <si>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</si>
  <si>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</si>
  <si>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</si>
  <si>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</si>
  <si>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</si>
  <si>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</si>
  <si>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</si>
  <si>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</si>
  <si>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</si>
  <si>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</si>
  <si>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</si>
  <si>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</si>
  <si>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</si>
  <si>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</si>
  <si>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</si>
  <si>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</si>
  <si>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</si>
  <si>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</si>
  <si>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</si>
  <si>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</si>
  <si>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</si>
  <si>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</si>
  <si>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</si>
  <si>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</si>
  <si>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</si>
  <si>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</si>
  <si>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</si>
  <si>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</si>
  <si>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</si>
  <si>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</si>
  <si>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</si>
  <si>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</si>
  <si>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</si>
  <si>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</si>
  <si>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</si>
  <si>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</si>
  <si>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</si>
  <si>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</si>
  <si>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</si>
  <si>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</si>
  <si>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</si>
  <si>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</si>
  <si>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</si>
  <si>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</si>
  <si>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</si>
  <si>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</si>
  <si>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</si>
  <si>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</si>
  <si>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</si>
  <si>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</si>
  <si>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</si>
  <si>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</si>
  <si>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</si>
  <si>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</si>
  <si>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</si>
  <si>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</si>
  <si>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</si>
  <si>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</si>
  <si>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</si>
  <si>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</si>
  <si>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</si>
  <si>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</si>
  <si>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</si>
  <si>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</si>
  <si>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</si>
  <si>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</si>
  <si>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</si>
  <si>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</si>
  <si>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</si>
  <si>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</si>
  <si>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</si>
  <si>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</si>
  <si>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</si>
  <si>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</si>
  <si>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</si>
  <si>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</si>
  <si>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</si>
  <si>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</si>
  <si>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</si>
  <si>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</si>
  <si>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</si>
  <si>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</si>
  <si>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</si>
  <si>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</si>
  <si>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</si>
  <si>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</si>
  <si>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</si>
  <si>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</si>
  <si>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</si>
  <si>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</si>
  <si>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</si>
  <si>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</si>
  <si>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</si>
  <si>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</si>
  <si>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</si>
  <si>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</si>
  <si>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</si>
  <si>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</si>
  <si>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</si>
  <si>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</si>
  <si>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</si>
  <si>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</si>
  <si>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</si>
  <si>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</si>
  <si>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</si>
  <si>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</si>
  <si>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</si>
  <si>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</si>
  <si>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</si>
  <si>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</si>
  <si>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</si>
  <si>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</si>
  <si>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</si>
  <si>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</si>
  <si>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</si>
  <si>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</si>
  <si>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</si>
  <si>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</si>
  <si>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</si>
  <si>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</si>
  <si>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</si>
  <si>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</si>
  <si>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</si>
  <si>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</si>
  <si>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</si>
  <si>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</si>
  <si>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</si>
  <si>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</si>
  <si>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</si>
  <si>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</si>
  <si>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</si>
  <si>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</si>
  <si>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</si>
  <si>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</si>
  <si>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</si>
  <si>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</si>
  <si>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</si>
  <si>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</si>
  <si>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</si>
  <si>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</si>
  <si>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</si>
  <si>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</si>
  <si>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</si>
  <si>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</si>
  <si>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</si>
  <si>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</si>
  <si>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</si>
  <si>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</si>
  <si>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</si>
  <si>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</si>
  <si>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</si>
  <si>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</si>
  <si>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</si>
  <si>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</si>
  <si>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</si>
  <si>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</si>
  <si>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</si>
  <si>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</si>
  <si>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</si>
  <si>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</si>
  <si>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</si>
  <si>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</si>
  <si>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</si>
  <si>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</si>
  <si>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</si>
  <si>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</si>
  <si>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</si>
  <si>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</si>
  <si>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</si>
  <si>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</si>
  <si>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</si>
  <si>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</si>
  <si>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</si>
  <si>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</si>
  <si>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</si>
  <si>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</si>
  <si>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</si>
  <si>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</si>
  <si>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</si>
  <si>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</si>
  <si>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</si>
  <si>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</si>
  <si>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</si>
  <si>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</si>
  <si>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</si>
  <si>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</si>
  <si>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</si>
  <si>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</si>
  <si>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</si>
  <si>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</si>
  <si>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</si>
  <si>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</si>
  <si>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</si>
  <si>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</si>
  <si>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</si>
  <si>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</si>
  <si>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</si>
  <si>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</si>
  <si>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</si>
  <si>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</si>
  <si>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</si>
  <si>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</si>
  <si>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</si>
  <si>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</si>
  <si>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</si>
  <si>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</si>
  <si>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</si>
  <si>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</si>
  <si>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</si>
  <si>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</si>
  <si>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</si>
  <si>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</si>
  <si>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</si>
  <si>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</si>
  <si>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</si>
  <si>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</si>
  <si>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</si>
  <si>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</si>
  <si>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</si>
  <si>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</si>
  <si>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</si>
  <si>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</si>
  <si>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</si>
  <si>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</si>
  <si>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</si>
  <si>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</si>
  <si>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</si>
  <si>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</si>
  <si>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</si>
  <si>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</si>
  <si>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</si>
  <si>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</si>
  <si>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</si>
  <si>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</si>
  <si>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</si>
  <si>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</si>
  <si>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</si>
  <si>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</si>
  <si>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</si>
  <si>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</si>
  <si>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</si>
  <si>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</si>
  <si>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</si>
  <si>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</si>
  <si>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</si>
  <si>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</si>
  <si>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</si>
  <si>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</si>
  <si>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</si>
  <si>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</si>
  <si>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</si>
  <si>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</si>
  <si>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</si>
  <si>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</si>
  <si>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</si>
  <si>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</si>
  <si>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</si>
  <si>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</si>
  <si>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</si>
  <si>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</si>
  <si>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</si>
  <si>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</si>
  <si>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</si>
  <si>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</si>
  <si>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</si>
  <si>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</si>
  <si>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</si>
  <si>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</si>
  <si>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</si>
  <si>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</si>
  <si>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</si>
  <si>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</si>
  <si>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</si>
  <si>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</si>
  <si>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</si>
  <si>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</si>
  <si>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</si>
  <si>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</si>
  <si>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</si>
  <si>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</si>
  <si>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</si>
  <si>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</si>
  <si>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</si>
  <si>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</si>
  <si>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</si>
  <si>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</si>
  <si>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</si>
  <si>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</si>
  <si>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</si>
  <si>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</si>
  <si>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</si>
  <si>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</si>
  <si>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</si>
  <si>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</si>
  <si>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</si>
  <si>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</si>
  <si>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</si>
  <si>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</si>
  <si>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</si>
  <si>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</si>
  <si>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</si>
  <si>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</si>
  <si>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</si>
  <si>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</si>
  <si>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</si>
  <si>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</si>
  <si>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</si>
  <si>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</si>
  <si>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</si>
  <si>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</si>
  <si>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</si>
  <si>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</si>
  <si>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</si>
  <si>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</si>
  <si>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</si>
  <si>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</si>
  <si>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</si>
  <si>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</si>
  <si>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</si>
  <si>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</si>
  <si>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</si>
  <si>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</si>
  <si>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</si>
  <si>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</si>
  <si>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</si>
  <si>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</si>
  <si>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</si>
  <si>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</si>
  <si>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</si>
  <si>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</si>
  <si>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</si>
  <si>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</si>
  <si>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</si>
  <si>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</si>
  <si>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</si>
  <si>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</si>
  <si>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</si>
  <si>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</si>
  <si>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</si>
  <si>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</si>
  <si>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</si>
  <si>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</si>
  <si>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</si>
  <si>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</si>
  <si>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</si>
  <si>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</si>
  <si>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</si>
  <si>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</si>
  <si>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</si>
  <si>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</si>
  <si>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</si>
  <si>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</si>
  <si>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</si>
  <si>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</si>
  <si>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</si>
  <si>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</si>
  <si>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</si>
  <si>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</si>
  <si>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</si>
  <si>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</si>
  <si>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</si>
  <si>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</si>
  <si>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</si>
  <si>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</si>
  <si>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</si>
  <si>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</si>
  <si>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</si>
  <si>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</si>
  <si>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</si>
  <si>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</si>
  <si>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</si>
  <si>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</si>
  <si>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</si>
  <si>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</si>
  <si>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</si>
  <si>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</si>
  <si>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</si>
  <si>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</si>
  <si>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</si>
  <si>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</si>
  <si>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</si>
  <si>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</si>
  <si>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</si>
  <si>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</si>
  <si>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</si>
  <si>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</si>
  <si>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</si>
  <si>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</si>
  <si>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</si>
  <si>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</si>
  <si>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</si>
  <si>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</si>
  <si>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</si>
  <si>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</si>
  <si>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</si>
  <si>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</si>
  <si>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</si>
  <si>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</si>
  <si>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</si>
  <si>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</si>
  <si>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</si>
  <si>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</si>
  <si>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</si>
  <si>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</si>
  <si>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</si>
  <si>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</si>
  <si>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</si>
  <si>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</si>
  <si>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</si>
  <si>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</si>
  <si>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</si>
  <si>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</si>
  <si>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</si>
  <si>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</si>
  <si>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</si>
  <si>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</si>
  <si>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</si>
  <si>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</si>
  <si>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</si>
  <si>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</si>
  <si>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</si>
  <si>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</si>
  <si>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</si>
  <si>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</si>
  <si>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</si>
  <si>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</si>
  <si>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</si>
  <si>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</si>
  <si>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</si>
  <si>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</si>
  <si>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</si>
  <si>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</si>
  <si>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</si>
  <si>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</si>
  <si>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</si>
  <si>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</si>
  <si>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</si>
  <si>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</si>
  <si>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</si>
  <si>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</si>
  <si>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</si>
  <si>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</si>
  <si>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</si>
  <si>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</si>
  <si>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</si>
  <si>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</si>
  <si>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</si>
  <si>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</si>
  <si>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</si>
  <si>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</si>
  <si>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</si>
  <si>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</si>
  <si>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</si>
  <si>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</si>
  <si>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</si>
  <si>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</si>
  <si>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</si>
  <si>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</si>
  <si>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</si>
  <si>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</si>
  <si>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</si>
  <si>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</si>
  <si>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</si>
  <si>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</si>
  <si>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</si>
  <si>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</si>
  <si>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</si>
  <si>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</si>
  <si>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</si>
  <si>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</si>
  <si>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</si>
  <si>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</si>
  <si>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</si>
  <si>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</si>
  <si>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</si>
  <si>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</si>
  <si>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</si>
  <si>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</si>
  <si>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</si>
  <si>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</si>
  <si>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</si>
  <si>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</si>
  <si>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</si>
  <si>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</si>
  <si>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</si>
  <si>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</si>
  <si>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</si>
  <si>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</si>
  <si>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</si>
  <si>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</si>
  <si>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</si>
  <si>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</si>
  <si>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</si>
  <si>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</si>
  <si>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</si>
  <si>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</si>
  <si>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</si>
  <si>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</si>
  <si>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</si>
  <si>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</si>
  <si>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</si>
  <si>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</si>
  <si>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</si>
  <si>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</si>
  <si>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</si>
  <si>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</si>
  <si>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</si>
  <si>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</si>
  <si>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</si>
  <si>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</si>
  <si>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</si>
  <si>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</si>
  <si>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</si>
  <si>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</si>
  <si>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</si>
  <si>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</si>
  <si>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</si>
  <si>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</si>
  <si>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</si>
  <si>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</si>
  <si>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</si>
  <si>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</si>
  <si>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</si>
  <si>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</si>
  <si>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</si>
  <si>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</si>
  <si>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</si>
  <si>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</si>
  <si>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</si>
  <si>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</si>
  <si>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</si>
  <si>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</si>
  <si>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</si>
  <si>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</si>
  <si>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</si>
  <si>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</si>
  <si>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</si>
  <si>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</si>
  <si>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</si>
  <si>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</si>
  <si>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</si>
  <si>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</si>
  <si>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</si>
  <si>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</si>
  <si>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</si>
  <si>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</si>
  <si>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</si>
  <si>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</si>
  <si>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</si>
  <si>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</si>
  <si>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</si>
  <si>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</si>
  <si>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</si>
  <si>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</si>
  <si>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</si>
  <si>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</si>
  <si>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</si>
  <si>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</si>
  <si>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</si>
  <si>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</si>
  <si>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</si>
  <si>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</si>
  <si>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</si>
  <si>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</si>
  <si>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</si>
  <si>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</si>
  <si>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</si>
  <si>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</si>
  <si>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</si>
  <si>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</si>
  <si>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</si>
  <si>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</si>
  <si>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</si>
  <si>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</si>
  <si>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</si>
  <si>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</si>
  <si>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</si>
  <si>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</si>
  <si>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</si>
  <si>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</si>
  <si>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</si>
  <si>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</si>
  <si>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</si>
  <si>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</si>
  <si>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</si>
  <si>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</si>
  <si>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</si>
  <si>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</si>
  <si>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</si>
  <si>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</si>
  <si>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</si>
  <si>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</si>
  <si>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</si>
  <si>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</si>
  <si>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</si>
  <si>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</si>
  <si>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</si>
  <si>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</si>
  <si>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</si>
  <si>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</si>
  <si>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</si>
  <si>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</si>
  <si>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</si>
  <si>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</si>
  <si>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</si>
  <si>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</si>
  <si>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</si>
  <si>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</si>
  <si>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</si>
  <si>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</si>
  <si>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</si>
  <si>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</si>
  <si>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</si>
  <si>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</si>
  <si>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</si>
  <si>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</si>
  <si>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</si>
  <si>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</si>
  <si>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</si>
  <si>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</si>
  <si>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</si>
  <si>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</si>
  <si>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</si>
  <si>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</si>
  <si>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</si>
  <si>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</si>
  <si>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</si>
  <si>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</si>
  <si>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</si>
  <si>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</si>
  <si>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</si>
  <si>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</si>
  <si>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</si>
  <si>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</si>
  <si>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</si>
  <si>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</si>
  <si>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</si>
  <si>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</si>
  <si>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</si>
  <si>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</si>
  <si>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</si>
  <si>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</si>
  <si>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</si>
  <si>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</si>
  <si>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</si>
  <si>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</si>
  <si>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</si>
  <si>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</si>
  <si>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</si>
  <si>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</si>
  <si>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</si>
  <si>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</si>
  <si>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</si>
  <si>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</si>
  <si>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</si>
  <si>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</si>
  <si>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</si>
  <si>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</si>
  <si>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</si>
  <si>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</si>
  <si>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</si>
  <si>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</si>
  <si>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</si>
  <si>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</si>
  <si>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</si>
  <si>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</si>
  <si>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</si>
  <si>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</si>
  <si>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</si>
  <si>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</si>
  <si>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</si>
  <si>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</si>
  <si>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</si>
  <si>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</si>
  <si>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</si>
  <si>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</si>
  <si>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</si>
  <si>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</si>
  <si>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</si>
  <si>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</si>
  <si>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</si>
  <si>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</si>
  <si>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</si>
  <si>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</si>
  <si>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</si>
  <si>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</si>
  <si>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</si>
  <si>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</si>
  <si>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</si>
  <si>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</si>
  <si>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</si>
  <si>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</si>
  <si>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</si>
  <si>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</si>
  <si>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</si>
  <si>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</si>
  <si>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</si>
  <si>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</si>
  <si>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</si>
  <si>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</si>
  <si>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</si>
  <si>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</si>
  <si>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</si>
  <si>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</si>
  <si>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</si>
  <si>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</si>
  <si>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</si>
  <si>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</si>
  <si>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</si>
  <si>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</si>
  <si>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</si>
  <si>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</si>
  <si>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</si>
  <si>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</si>
  <si>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</si>
  <si>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</si>
  <si>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</si>
  <si>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</si>
  <si>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</si>
  <si>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</si>
  <si>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</si>
  <si>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</si>
  <si>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</si>
  <si>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</si>
  <si>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</si>
  <si>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</si>
  <si>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</si>
  <si>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</si>
  <si>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</si>
  <si>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</si>
  <si>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</si>
  <si>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</si>
  <si>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</si>
  <si>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</si>
  <si>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</si>
  <si>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</si>
  <si>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</si>
  <si>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</si>
  <si>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</si>
  <si>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</si>
  <si>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</si>
  <si>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</si>
  <si>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</si>
  <si>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</si>
  <si>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</si>
  <si>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</si>
  <si>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</si>
  <si>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</si>
  <si>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</si>
  <si>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</si>
  <si>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</si>
  <si>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</si>
  <si>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</si>
  <si>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</si>
  <si>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</si>
  <si>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</si>
  <si>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</si>
  <si>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</si>
  <si>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</si>
  <si>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</si>
  <si>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</si>
  <si>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</si>
  <si>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</si>
  <si>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</si>
  <si>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</si>
  <si>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</si>
  <si>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</si>
  <si>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</si>
  <si>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</si>
  <si>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</si>
  <si>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</si>
  <si>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</si>
  <si>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</si>
  <si>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</si>
  <si>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</si>
  <si>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</si>
  <si>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</si>
  <si>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</si>
  <si>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</si>
  <si>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</si>
  <si>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</si>
  <si>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</si>
  <si>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</si>
  <si>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</si>
  <si>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</si>
  <si>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</si>
  <si>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</si>
  <si>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</si>
  <si>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</si>
  <si>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</si>
  <si>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</si>
  <si>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</si>
  <si>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</si>
  <si>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</si>
  <si>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</si>
  <si>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</si>
  <si>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</si>
  <si>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</si>
  <si>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</si>
  <si>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</si>
  <si>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</si>
  <si>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</si>
  <si>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</si>
  <si>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</si>
  <si>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</si>
  <si>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</si>
  <si>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</si>
  <si>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</si>
  <si>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</si>
  <si>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</si>
  <si>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</si>
  <si>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</si>
  <si>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</si>
  <si>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</si>
  <si>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</si>
  <si>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</si>
  <si>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</si>
  <si>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</si>
  <si>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</si>
  <si>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</si>
  <si>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</si>
  <si>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</si>
  <si>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</si>
  <si>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</si>
  <si>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</si>
  <si>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</si>
  <si>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</si>
  <si>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</si>
  <si>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</si>
  <si>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</si>
  <si>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</si>
  <si>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</si>
  <si>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</si>
  <si>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</si>
  <si>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</si>
  <si>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</si>
  <si>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</si>
  <si>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</si>
  <si>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</si>
  <si>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</si>
  <si>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</si>
  <si>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</si>
  <si>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</si>
  <si>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</si>
  <si>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</si>
  <si>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</si>
  <si>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</si>
  <si>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</si>
  <si>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</si>
  <si>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</si>
  <si>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</si>
  <si>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</si>
  <si>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</si>
  <si>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</si>
  <si>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</si>
  <si>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</si>
  <si>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</si>
  <si>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</si>
  <si>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</si>
  <si>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</si>
  <si>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</si>
  <si>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</si>
  <si>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</si>
  <si>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</si>
  <si>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</si>
  <si>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</si>
  <si>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</si>
  <si>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</si>
  <si>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</si>
  <si>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</si>
  <si>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</si>
  <si>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</si>
  <si>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</si>
  <si>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</si>
  <si>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</si>
  <si>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</si>
  <si>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</si>
  <si>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</si>
  <si>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</si>
  <si>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</si>
  <si>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</si>
  <si>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</si>
  <si>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</si>
  <si>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</si>
  <si>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</si>
  <si>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</si>
  <si>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</si>
  <si>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</si>
  <si>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</si>
  <si>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</si>
  <si>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</si>
  <si>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</si>
  <si>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</si>
  <si>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</si>
  <si>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</si>
  <si>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</si>
  <si>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</si>
  <si>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</si>
  <si>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</si>
  <si>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</si>
  <si>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</si>
  <si>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</si>
  <si>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</si>
  <si>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</si>
  <si>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</si>
  <si>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</si>
  <si>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</si>
  <si>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</si>
  <si>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</si>
  <si>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</si>
  <si>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</si>
  <si>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</si>
  <si>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</si>
  <si>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</si>
  <si>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</si>
  <si>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</si>
  <si>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</si>
  <si>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</si>
  <si>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</si>
  <si>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</si>
  <si>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</si>
  <si>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</si>
  <si>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</si>
  <si>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</si>
  <si>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</si>
  <si>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</si>
  <si>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</si>
  <si>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</si>
  <si>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</si>
  <si>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</si>
  <si>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</si>
  <si>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</si>
  <si>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</si>
  <si>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</si>
  <si>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</si>
  <si>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</si>
  <si>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</si>
  <si>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</si>
  <si>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</si>
  <si>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</si>
  <si>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</si>
  <si>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</si>
  <si>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</si>
  <si>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</si>
  <si>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</si>
  <si>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</si>
  <si>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</si>
  <si>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</si>
  <si>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</si>
  <si>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</si>
  <si>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</si>
  <si>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</si>
  <si>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</si>
  <si>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</si>
  <si>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</si>
  <si>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</si>
  <si>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</si>
  <si>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</si>
  <si>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</si>
  <si>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</si>
  <si>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</si>
  <si>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</si>
  <si>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</si>
  <si>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</si>
  <si>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</si>
  <si>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</si>
  <si>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</si>
  <si>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</si>
  <si>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</si>
  <si>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</si>
  <si>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</si>
  <si>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</si>
  <si>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</si>
  <si>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</si>
  <si>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</si>
  <si>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</si>
  <si>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</si>
  <si>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</si>
  <si>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</si>
  <si>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</si>
  <si>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</si>
  <si>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</si>
  <si>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</si>
  <si>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</si>
  <si>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</si>
  <si>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</si>
  <si>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</si>
  <si>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</si>
  <si>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</si>
  <si>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</si>
  <si>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</si>
  <si>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</si>
  <si>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</si>
  <si>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</si>
  <si>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</si>
  <si>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</si>
  <si>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</si>
  <si>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</si>
  <si>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</si>
  <si>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</si>
  <si>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</si>
  <si>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</si>
  <si>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</si>
  <si>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</si>
  <si>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</si>
  <si>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</si>
  <si>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</si>
  <si>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</si>
  <si>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</si>
  <si>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</si>
  <si>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</si>
  <si>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</si>
  <si>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</si>
  <si>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</si>
  <si>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</si>
  <si>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</si>
  <si>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</si>
  <si>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</si>
  <si>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</si>
  <si>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</si>
  <si>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</si>
  <si>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</si>
  <si>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</si>
  <si>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</si>
  <si>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</si>
  <si>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</si>
  <si>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</si>
  <si>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</si>
  <si>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</si>
  <si>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</si>
  <si>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</si>
  <si>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</si>
  <si>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</si>
  <si>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</si>
  <si>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</si>
  <si>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</si>
  <si>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</si>
  <si>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</si>
  <si>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</si>
  <si>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</si>
  <si>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</si>
  <si>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</si>
  <si>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</si>
  <si>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</si>
  <si>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</si>
  <si>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</si>
  <si>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</si>
  <si>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</si>
  <si>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</si>
  <si>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</si>
  <si>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</si>
  <si>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</si>
  <si>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</si>
  <si>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</si>
  <si>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</si>
  <si>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</si>
  <si>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</si>
  <si>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</si>
  <si>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</si>
  <si>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</si>
  <si>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</si>
  <si>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</si>
  <si>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</si>
  <si>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</si>
  <si>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</si>
  <si>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</si>
  <si>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</si>
  <si>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</si>
  <si>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</si>
  <si>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</si>
  <si>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</si>
  <si>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</si>
  <si>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</si>
  <si>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</si>
  <si>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</si>
  <si>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</si>
  <si>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</si>
  <si>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</si>
  <si>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</si>
  <si>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</si>
  <si>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</si>
  <si>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</si>
  <si>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</si>
  <si>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</si>
  <si>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</si>
  <si>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</si>
  <si>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</si>
  <si>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</si>
  <si>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</si>
  <si>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</si>
  <si>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</si>
  <si>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</si>
  <si>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</si>
  <si>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</si>
  <si>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</si>
  <si>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</si>
  <si>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</si>
  <si>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</si>
  <si>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</si>
  <si>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</si>
  <si>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</si>
  <si>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</si>
  <si>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</si>
  <si>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</si>
  <si>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</si>
  <si>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</si>
  <si>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</si>
  <si>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</si>
  <si>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</si>
  <si>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</si>
  <si>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</si>
  <si>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</si>
  <si>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</si>
  <si>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</si>
  <si>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</si>
  <si>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</si>
  <si>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</si>
  <si>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</si>
  <si>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</si>
  <si>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</si>
  <si>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</si>
  <si>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</si>
  <si>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</si>
  <si>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</si>
  <si>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</si>
  <si>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</si>
  <si>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</si>
  <si>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</si>
  <si>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</si>
  <si>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</si>
  <si>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</si>
  <si>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</si>
  <si>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</si>
  <si>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</si>
  <si>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</si>
  <si>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</si>
  <si>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</si>
  <si>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</si>
  <si>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</si>
  <si>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</si>
  <si>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</si>
  <si>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</si>
  <si>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</si>
  <si>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</si>
  <si>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</si>
  <si>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</si>
  <si>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</si>
  <si>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</si>
  <si>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</si>
  <si>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</si>
  <si>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</si>
  <si>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</si>
  <si>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</si>
  <si>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</si>
  <si>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</si>
  <si>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</si>
  <si>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</si>
  <si>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</si>
  <si>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</si>
  <si>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</si>
  <si>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</si>
  <si>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</si>
  <si>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</si>
  <si>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</si>
  <si>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</si>
  <si>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</si>
  <si>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</si>
  <si>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</si>
  <si>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</si>
  <si>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</si>
  <si>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</si>
  <si>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</si>
  <si>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</si>
  <si>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</si>
  <si>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</si>
  <si>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</si>
  <si>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</si>
  <si>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</si>
  <si>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</si>
  <si>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</si>
  <si>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</si>
  <si>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</si>
  <si>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</si>
  <si>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</si>
  <si>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</si>
  <si>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</si>
  <si>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</si>
  <si>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</si>
  <si>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</si>
  <si>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</si>
  <si>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</si>
  <si>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</si>
  <si>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</si>
  <si>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</si>
  <si>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</si>
  <si>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</si>
  <si>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</si>
  <si>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</si>
  <si>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</si>
  <si>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</si>
  <si>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</si>
  <si>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</si>
  <si>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</si>
  <si>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</si>
  <si>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</si>
  <si>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</si>
  <si>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</si>
  <si>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</si>
  <si>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</si>
  <si>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</si>
  <si>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</si>
  <si>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</si>
  <si>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</si>
  <si>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</si>
  <si>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</si>
  <si>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</si>
  <si>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</si>
  <si>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</si>
  <si>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</si>
  <si>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</si>
  <si>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</si>
  <si>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</si>
  <si>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</si>
  <si>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</si>
  <si>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</si>
  <si>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</si>
  <si>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</si>
  <si>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</si>
  <si>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</si>
  <si>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</si>
  <si>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</si>
  <si>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</si>
  <si>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</si>
  <si>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</si>
  <si>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</si>
  <si>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</si>
  <si>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</si>
  <si>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</si>
  <si>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</si>
  <si>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</si>
  <si>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</si>
  <si>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</si>
  <si>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</si>
  <si>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</si>
  <si>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</si>
  <si>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</si>
  <si>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</si>
  <si>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</si>
  <si>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</si>
  <si>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</si>
  <si>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</si>
  <si>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</si>
  <si>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</si>
  <si>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</si>
  <si>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</si>
  <si>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</si>
  <si>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</si>
  <si>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</si>
  <si>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</si>
  <si>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</si>
  <si>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</si>
  <si>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</si>
  <si>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</si>
  <si>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</si>
  <si>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</si>
  <si>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</si>
  <si>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</si>
  <si>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</si>
  <si>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</si>
  <si>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</si>
  <si>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</si>
  <si>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</si>
  <si>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</si>
  <si>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</si>
  <si>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</si>
  <si>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</si>
  <si>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</si>
  <si>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</si>
  <si>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</si>
  <si>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</si>
  <si>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</si>
  <si>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</si>
  <si>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</si>
  <si>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</si>
  <si>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</si>
  <si>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</si>
  <si>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</si>
  <si>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</si>
  <si>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</si>
  <si>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</si>
  <si>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</si>
  <si>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</si>
  <si>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</si>
  <si>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</si>
  <si>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</si>
  <si>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</si>
  <si>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</si>
  <si>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</si>
  <si>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</si>
  <si>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</si>
  <si>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</si>
  <si>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</si>
  <si>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</si>
  <si>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</si>
  <si>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</si>
  <si>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</si>
  <si>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</si>
  <si>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</si>
  <si>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</si>
  <si>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</si>
  <si>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</si>
  <si>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</si>
  <si>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</si>
  <si>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</si>
  <si>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</si>
  <si>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</si>
  <si>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</si>
  <si>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</si>
  <si>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</si>
  <si>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</si>
  <si>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</si>
  <si>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</si>
  <si>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</si>
  <si>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</si>
  <si>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</si>
  <si>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</si>
  <si>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</si>
  <si>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</si>
  <si>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</si>
  <si>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</si>
  <si>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</si>
  <si>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</si>
  <si>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</si>
  <si>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</si>
  <si>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</si>
  <si>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</si>
  <si>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</si>
  <si>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</si>
  <si>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</si>
  <si>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</si>
  <si>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</si>
  <si>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</si>
  <si>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</si>
  <si>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</si>
  <si>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</si>
  <si>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</si>
  <si>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</si>
  <si>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</si>
  <si>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</si>
  <si>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</si>
  <si>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</si>
  <si>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</si>
  <si>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</si>
  <si>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</si>
  <si>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</si>
  <si>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</si>
  <si>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</si>
  <si>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</si>
  <si>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</si>
  <si>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</si>
  <si>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</si>
  <si>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</si>
  <si>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</si>
  <si>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</si>
  <si>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</si>
  <si>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</si>
  <si>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</si>
  <si>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</si>
  <si>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</si>
  <si>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</si>
  <si>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</si>
  <si>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</si>
  <si>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</si>
  <si>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</si>
  <si>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</si>
  <si>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</si>
  <si>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</si>
  <si>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</si>
  <si>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</si>
  <si>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</si>
  <si>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</si>
  <si>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</si>
  <si>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</si>
  <si>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</si>
  <si>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</si>
  <si>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</si>
  <si>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</si>
  <si>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</si>
  <si>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</si>
  <si>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</si>
  <si>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</si>
  <si>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</si>
  <si>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</si>
  <si>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</si>
  <si>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</si>
  <si>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</si>
  <si>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</si>
  <si>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</si>
  <si>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</si>
  <si>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</si>
  <si>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</si>
  <si>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</si>
  <si>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</si>
  <si>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</si>
  <si>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</si>
  <si>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</si>
  <si>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</si>
  <si>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</si>
  <si>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</si>
  <si>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</si>
  <si>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</si>
  <si>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</si>
  <si>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</si>
  <si>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</si>
  <si>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</si>
  <si>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</si>
  <si>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</si>
  <si>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</si>
  <si>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</si>
  <si>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</si>
  <si>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</si>
  <si>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</si>
  <si>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</si>
  <si>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</si>
  <si>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</si>
  <si>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</si>
  <si>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</si>
  <si>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</si>
  <si>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</si>
  <si>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</si>
  <si>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</si>
  <si>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</si>
  <si>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</si>
  <si>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</si>
  <si>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</si>
  <si>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</si>
  <si>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</si>
  <si>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</si>
  <si>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</si>
  <si>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</si>
  <si>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</si>
  <si>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</si>
  <si>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</si>
  <si>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</si>
  <si>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</si>
  <si>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</si>
  <si>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</si>
  <si>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</si>
  <si>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</si>
  <si>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</si>
  <si>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</si>
  <si>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</si>
  <si>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</si>
  <si>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</si>
  <si>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</si>
  <si>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</si>
  <si>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</si>
  <si>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</si>
  <si>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</si>
  <si>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</si>
  <si>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</si>
  <si>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</si>
  <si>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</si>
  <si>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</si>
  <si>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</si>
  <si>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</si>
  <si>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</si>
  <si>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</si>
  <si>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</si>
  <si>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</si>
  <si>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</si>
  <si>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</si>
  <si>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</si>
  <si>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</si>
  <si>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</si>
  <si>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</si>
  <si>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</si>
  <si>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</si>
  <si>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</si>
  <si>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</si>
  <si>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</si>
  <si>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</si>
  <si>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</si>
  <si>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</si>
  <si>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</si>
  <si>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</si>
  <si>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</si>
  <si>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</si>
  <si>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</si>
  <si>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</si>
  <si>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</si>
  <si>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</si>
  <si>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</si>
  <si>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</si>
  <si>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</si>
  <si>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</si>
  <si>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</si>
  <si>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</si>
  <si>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</si>
  <si>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</si>
  <si>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</si>
  <si>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</si>
  <si>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</si>
  <si>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</si>
  <si>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</si>
  <si>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</si>
  <si>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</si>
  <si>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</si>
  <si>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</si>
  <si>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</si>
  <si>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</si>
  <si>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</si>
  <si>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</si>
  <si>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</si>
  <si>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</si>
  <si>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</si>
  <si>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</si>
  <si>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</si>
  <si>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</si>
  <si>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</si>
  <si>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</si>
  <si>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</si>
  <si>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</si>
  <si>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</si>
  <si>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</si>
  <si>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</si>
  <si>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</si>
  <si>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</si>
  <si>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</si>
  <si>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</si>
  <si>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</si>
  <si>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</si>
  <si>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</si>
  <si>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</si>
  <si>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</si>
  <si>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</si>
  <si>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</si>
  <si>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</si>
  <si>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</si>
  <si>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</si>
  <si>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</si>
  <si>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</si>
  <si>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</si>
  <si>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</si>
  <si>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</si>
  <si>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</si>
  <si>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</si>
  <si>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</si>
  <si>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</si>
  <si>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</si>
  <si>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</si>
  <si>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</si>
  <si>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</si>
  <si>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</si>
  <si>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</si>
  <si>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</si>
  <si>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</si>
  <si>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</si>
  <si>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</si>
  <si>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</si>
  <si>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</si>
  <si>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</si>
  <si>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</si>
  <si>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</si>
  <si>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</si>
  <si>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</si>
  <si>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</si>
  <si>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</si>
  <si>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</si>
  <si>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</si>
  <si>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</si>
  <si>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</si>
  <si>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</si>
  <si>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</si>
  <si>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</si>
  <si>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</si>
  <si>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</si>
  <si>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</si>
  <si>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</si>
  <si>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</si>
  <si>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</si>
  <si>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</si>
  <si>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</si>
  <si>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</si>
  <si>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</si>
  <si>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</si>
  <si>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</si>
  <si>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</si>
  <si>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</si>
  <si>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</si>
  <si>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</si>
  <si>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</si>
  <si>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</si>
  <si>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</si>
  <si>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</si>
  <si>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</si>
  <si>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</si>
  <si>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</si>
  <si>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</si>
  <si>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</si>
  <si>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</si>
  <si>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</si>
  <si>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</si>
  <si>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</si>
  <si>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</si>
  <si>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</si>
  <si>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</si>
  <si>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</si>
  <si>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</si>
  <si>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</si>
  <si>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</si>
  <si>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</si>
  <si>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</si>
  <si>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</si>
  <si>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</si>
  <si>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</si>
  <si>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</si>
  <si>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</si>
  <si>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</si>
  <si>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</si>
  <si>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</si>
  <si>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</si>
  <si>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</si>
  <si>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</si>
  <si>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</si>
  <si>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</si>
  <si>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</si>
  <si>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</si>
  <si>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</si>
  <si>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</si>
  <si>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</si>
  <si>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</si>
  <si>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</si>
  <si>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</si>
  <si>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</si>
  <si>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</si>
  <si>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</si>
  <si>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</si>
  <si>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</si>
  <si>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</si>
  <si>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</si>
  <si>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</si>
  <si>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</si>
  <si>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</si>
  <si>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</si>
  <si>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</si>
  <si>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</si>
  <si>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</si>
  <si>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</si>
  <si>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</si>
  <si>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</si>
  <si>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</si>
  <si>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</si>
  <si>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</si>
  <si>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</si>
  <si>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</si>
  <si>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</si>
  <si>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</si>
  <si>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</si>
  <si>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</si>
  <si>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</si>
  <si>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</si>
  <si>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</si>
  <si>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</si>
  <si>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</si>
  <si>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</si>
  <si>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</si>
  <si>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</si>
  <si>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</si>
  <si>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</si>
  <si>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</si>
  <si>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</si>
  <si>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</si>
  <si>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</si>
  <si>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</si>
  <si>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</si>
  <si>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</si>
  <si>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</si>
  <si>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</si>
  <si>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</si>
  <si>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</si>
  <si>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</si>
  <si>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</si>
  <si>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</si>
  <si>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</si>
  <si>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</si>
  <si>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</si>
  <si>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</si>
  <si>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</si>
  <si>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</si>
  <si>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</si>
  <si>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</si>
  <si>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</si>
  <si>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</si>
  <si>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</si>
  <si>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</si>
  <si>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</si>
  <si>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</si>
  <si>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</si>
  <si>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</si>
  <si>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</si>
  <si>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</si>
  <si>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</si>
  <si>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</si>
  <si>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</si>
  <si>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</si>
  <si>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</si>
  <si>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</si>
  <si>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</si>
  <si>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</si>
  <si>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</si>
  <si>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</si>
  <si>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</si>
  <si>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</si>
  <si>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</si>
  <si>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</si>
  <si>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</si>
  <si>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</si>
  <si>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</si>
  <si>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</si>
  <si>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</si>
  <si>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</si>
  <si>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</si>
  <si>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</si>
  <si>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</si>
  <si>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</si>
  <si>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</si>
  <si>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</si>
  <si>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</si>
  <si>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</si>
  <si>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</si>
  <si>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</si>
  <si>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</si>
  <si>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</si>
  <si>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</si>
  <si>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</si>
  <si>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</si>
  <si>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</si>
  <si>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</si>
  <si>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</si>
  <si>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</si>
  <si>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</si>
  <si>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</si>
  <si>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</si>
  <si>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</si>
  <si>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</si>
  <si>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</si>
  <si>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</si>
  <si>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</si>
  <si>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</si>
  <si>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</si>
  <si>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</si>
  <si>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</si>
  <si>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</si>
  <si>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</si>
  <si>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</si>
  <si>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</si>
  <si>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</si>
  <si>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</si>
  <si>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</si>
  <si>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</si>
  <si>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</si>
  <si>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</si>
  <si>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</si>
  <si>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</si>
  <si>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</si>
  <si>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</si>
  <si>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</si>
  <si>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</si>
  <si>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</si>
  <si>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</si>
  <si>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</si>
  <si>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</si>
  <si>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</si>
  <si>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</si>
  <si>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</si>
  <si>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</si>
  <si>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</si>
  <si>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</si>
  <si>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</si>
  <si>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</si>
  <si>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</si>
  <si>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</si>
  <si>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</si>
  <si>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</si>
  <si>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</si>
  <si>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</si>
  <si>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</si>
  <si>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</si>
  <si>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</si>
  <si>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</si>
  <si>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</si>
  <si>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</si>
  <si>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</si>
  <si>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</si>
  <si>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</si>
  <si>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</si>
  <si>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</si>
  <si>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</si>
  <si>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</si>
  <si>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</si>
  <si>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</si>
  <si>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</si>
  <si>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</si>
  <si>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</si>
  <si>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</si>
  <si>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</si>
  <si>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</si>
  <si>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</si>
  <si>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</si>
  <si>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</si>
  <si>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</si>
  <si>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</si>
  <si>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</si>
  <si>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</si>
  <si>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</si>
  <si>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</si>
  <si>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</si>
  <si>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</si>
  <si>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</si>
  <si>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</si>
  <si>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</si>
  <si>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</si>
  <si>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</si>
  <si>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</si>
  <si>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</si>
  <si>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</si>
  <si>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</si>
  <si>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</si>
  <si>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</si>
  <si>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</si>
  <si>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</si>
  <si>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</si>
  <si>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</si>
  <si>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</si>
  <si>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</si>
  <si>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</si>
  <si>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</si>
  <si>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</si>
  <si>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</si>
  <si>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</si>
  <si>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</si>
  <si>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</si>
  <si>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</si>
  <si>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</si>
  <si>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</si>
  <si>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</si>
  <si>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</si>
  <si>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</si>
  <si>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</si>
  <si>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</si>
  <si>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</si>
  <si>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</si>
  <si>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</si>
  <si>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</si>
  <si>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</si>
  <si>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</si>
  <si>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</si>
  <si>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</si>
  <si>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</si>
  <si>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</si>
  <si>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</si>
  <si>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</si>
  <si>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</si>
  <si>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</si>
  <si>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</si>
  <si>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</si>
  <si>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</si>
  <si>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</si>
  <si>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</si>
  <si>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</si>
  <si>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</si>
  <si>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</si>
  <si>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</si>
  <si>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</si>
  <si>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</si>
  <si>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</si>
  <si>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</si>
  <si>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</si>
  <si>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</si>
  <si>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</si>
  <si>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</si>
  <si>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</si>
  <si>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</si>
  <si>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</si>
  <si>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</si>
  <si>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</si>
  <si>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</si>
  <si>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</si>
  <si>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</si>
  <si>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</si>
  <si>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</si>
  <si>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</si>
  <si>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</si>
  <si>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</si>
  <si>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</si>
  <si>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</si>
  <si>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</si>
  <si>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</si>
  <si>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</si>
  <si>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</si>
  <si>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</si>
  <si>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</si>
  <si>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</si>
  <si>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</si>
  <si>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</si>
  <si>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</si>
  <si>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</si>
  <si>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</si>
  <si>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</si>
  <si>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</si>
  <si>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</si>
  <si>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</si>
  <si>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</si>
  <si>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</si>
  <si>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</si>
  <si>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</si>
  <si>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</si>
  <si>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</si>
  <si>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</si>
  <si>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</si>
  <si>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</si>
  <si>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</si>
  <si>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</si>
  <si>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</si>
  <si>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</si>
  <si>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</si>
  <si>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</si>
  <si>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</si>
  <si>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</si>
  <si>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</si>
  <si>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</si>
  <si>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</si>
  <si>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</si>
  <si>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</si>
  <si>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</si>
  <si>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</si>
  <si>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</si>
  <si>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</si>
  <si>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</si>
  <si>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</si>
  <si>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</si>
  <si>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</si>
  <si>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</si>
  <si>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</si>
  <si>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</si>
  <si>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</si>
  <si>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</si>
  <si>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</si>
  <si>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</si>
  <si>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</si>
  <si>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</si>
  <si>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</si>
  <si>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</si>
  <si>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</si>
  <si>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</si>
  <si>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</si>
  <si>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</si>
  <si>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</si>
  <si>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</si>
  <si>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</si>
  <si>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</si>
  <si>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</si>
  <si>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</si>
  <si>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</si>
  <si>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</si>
  <si>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</si>
  <si>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</si>
  <si>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</si>
  <si>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</si>
  <si>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</si>
  <si>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</si>
  <si>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</si>
  <si>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</si>
  <si>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</si>
  <si>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</si>
  <si>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</si>
  <si>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</si>
  <si>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</si>
  <si>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</si>
  <si>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</si>
  <si>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</si>
  <si>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</si>
  <si>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</si>
  <si>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</si>
  <si>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</si>
  <si>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</si>
  <si>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</si>
  <si>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</si>
  <si>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</si>
  <si>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</si>
  <si>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</si>
  <si>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</si>
  <si>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</si>
  <si>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</si>
  <si>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</si>
  <si>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</si>
  <si>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</si>
  <si>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</si>
  <si>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</si>
  <si>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</si>
  <si>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</si>
  <si>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</si>
  <si>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</si>
  <si>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</si>
  <si>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</si>
  <si>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</si>
  <si>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</si>
  <si>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</si>
  <si>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</si>
  <si>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</si>
  <si>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</si>
  <si>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</si>
  <si>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</si>
  <si>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</si>
  <si>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</si>
  <si>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</si>
  <si>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</si>
  <si>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</si>
  <si>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</si>
  <si>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</si>
  <si>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</si>
  <si>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</si>
  <si>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</si>
  <si>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</si>
  <si>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</si>
  <si>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</si>
  <si>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</si>
  <si>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</si>
  <si>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</si>
  <si>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</si>
  <si>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</si>
  <si>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</si>
  <si>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</si>
  <si>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</si>
  <si>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</si>
  <si>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</si>
  <si>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</si>
  <si>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</si>
  <si>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</si>
  <si>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</si>
  <si>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</si>
  <si>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</si>
  <si>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</si>
  <si>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</si>
  <si>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</si>
  <si>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</si>
  <si>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</si>
  <si>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</si>
  <si>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</si>
  <si>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</si>
  <si>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</si>
  <si>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</si>
  <si>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</si>
  <si>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</si>
  <si>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</si>
  <si>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</si>
  <si>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</si>
  <si>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</si>
  <si>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</si>
  <si>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</si>
  <si>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</si>
  <si>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</si>
  <si>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</si>
  <si>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</si>
  <si>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</si>
  <si>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</si>
  <si>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</si>
  <si>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</si>
  <si>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</si>
  <si>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</si>
  <si>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</si>
  <si>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</si>
  <si>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</si>
  <si>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</si>
  <si>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</si>
  <si>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</si>
  <si>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</si>
  <si>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</si>
  <si>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</si>
  <si>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</si>
  <si>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</si>
  <si>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</si>
  <si>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</si>
  <si>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</si>
  <si>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</si>
  <si>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</si>
  <si>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</si>
  <si>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</si>
  <si>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</si>
  <si>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</si>
  <si>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</si>
  <si>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</si>
  <si>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</si>
  <si>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</si>
  <si>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</si>
  <si>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</si>
  <si>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</si>
  <si>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</si>
  <si>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</si>
  <si>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</si>
  <si>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</si>
  <si>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</si>
  <si>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</si>
  <si>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</si>
  <si>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</si>
  <si>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</si>
  <si>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</si>
  <si>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</si>
  <si>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</si>
  <si>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</si>
  <si>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</si>
  <si>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</si>
  <si>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</si>
  <si>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</si>
  <si>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</si>
  <si>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</si>
  <si>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</si>
  <si>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</si>
  <si>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</si>
  <si>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</si>
  <si>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</si>
  <si>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</si>
  <si>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</si>
  <si>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</si>
  <si>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</si>
  <si>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</si>
  <si>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</si>
  <si>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</si>
  <si>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</si>
  <si>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</si>
  <si>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</si>
  <si>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</si>
  <si>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</si>
  <si>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</si>
  <si>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</si>
  <si>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</si>
  <si>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</si>
  <si>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</si>
  <si>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</si>
  <si>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</si>
  <si>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</si>
  <si>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</si>
  <si>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</si>
  <si>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</si>
  <si>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</si>
  <si>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</si>
  <si>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</si>
  <si>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</si>
  <si>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</si>
  <si>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</si>
  <si>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</si>
  <si>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</si>
  <si>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</si>
  <si>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</si>
  <si>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</si>
  <si>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</si>
  <si>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</si>
  <si>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</si>
  <si>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</si>
  <si>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</si>
  <si>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</si>
  <si>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</si>
  <si>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</si>
  <si>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</si>
  <si>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</si>
  <si>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</si>
  <si>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</si>
  <si>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</si>
  <si>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</si>
  <si>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</si>
  <si>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</si>
  <si>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</si>
  <si>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</si>
  <si>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</si>
  <si>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</si>
  <si>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</si>
  <si>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</si>
  <si>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</si>
  <si>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</si>
  <si>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</si>
  <si>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</si>
  <si>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</si>
  <si>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</si>
  <si>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</si>
  <si>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</si>
  <si>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</si>
  <si>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</si>
  <si>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</si>
  <si>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</si>
  <si>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</si>
  <si>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</si>
  <si>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</si>
  <si>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</si>
  <si>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</si>
  <si>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</si>
  <si>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</si>
  <si>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</si>
  <si>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</si>
  <si>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</si>
  <si>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</si>
  <si>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</si>
  <si>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</si>
  <si>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</si>
  <si>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</si>
  <si>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</si>
  <si>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</si>
  <si>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</si>
  <si>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</si>
  <si>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</si>
  <si>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</si>
  <si>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</si>
  <si>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</si>
  <si>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</si>
  <si>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</si>
  <si>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</si>
  <si>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</si>
  <si>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</si>
  <si>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</si>
  <si>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</si>
  <si>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</si>
  <si>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</si>
  <si>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</si>
  <si>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</si>
  <si>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</si>
  <si>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</si>
  <si>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</si>
  <si>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</si>
  <si>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</si>
  <si>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</si>
  <si>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</si>
  <si>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</si>
  <si>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</si>
  <si>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</si>
  <si>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</si>
  <si>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</si>
  <si>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</si>
  <si>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</si>
  <si>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</si>
  <si>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</si>
  <si>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</si>
  <si>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</si>
  <si>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</si>
  <si>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</si>
  <si>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</si>
  <si>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</si>
  <si>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</si>
  <si>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</si>
  <si>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</si>
  <si>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</si>
  <si>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</si>
  <si>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</si>
  <si>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</si>
  <si>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</si>
  <si>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</si>
  <si>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</si>
  <si>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</si>
  <si>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</si>
  <si>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</si>
  <si>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</si>
  <si>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</si>
  <si>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</si>
  <si>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</si>
  <si>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</si>
  <si>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</si>
  <si>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</si>
  <si>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</si>
  <si>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</si>
  <si>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</si>
  <si>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</si>
  <si>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</si>
  <si>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</si>
  <si>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</si>
  <si>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</si>
  <si>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</si>
  <si>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</si>
  <si>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</si>
  <si>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</si>
  <si>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</si>
  <si>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</si>
  <si>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</si>
  <si>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</si>
  <si>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</si>
  <si>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</si>
  <si>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</si>
  <si>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</si>
  <si>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</si>
  <si>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</si>
  <si>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</si>
  <si>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</si>
  <si>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</si>
  <si>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</si>
  <si>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</si>
  <si>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</si>
  <si>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</si>
  <si>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</si>
  <si>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</si>
  <si>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</si>
  <si>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</si>
  <si>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</si>
  <si>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</si>
  <si>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</si>
  <si>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</si>
  <si>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</si>
  <si>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</si>
  <si>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</si>
  <si>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</si>
  <si>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</si>
  <si>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</si>
  <si>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</si>
  <si>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</si>
  <si>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</si>
  <si>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</si>
  <si>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</si>
  <si>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</si>
  <si>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</si>
  <si>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</si>
  <si>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</si>
  <si>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</si>
  <si>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</si>
  <si>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</si>
  <si>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</si>
  <si>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</si>
  <si>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</si>
  <si>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</si>
  <si>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</si>
  <si>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</si>
  <si>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</si>
  <si>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</si>
  <si>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</si>
  <si>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</si>
  <si>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</si>
  <si>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</si>
  <si>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</si>
  <si>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</si>
  <si>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</si>
  <si>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</si>
  <si>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</si>
  <si>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</si>
  <si>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</si>
  <si>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</si>
  <si>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</si>
  <si>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</si>
  <si>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</si>
  <si>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</si>
  <si>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</si>
  <si>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</si>
  <si>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</si>
  <si>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</si>
  <si>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</si>
  <si>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</si>
  <si>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</si>
  <si>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</si>
  <si>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</si>
  <si>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</si>
  <si>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</si>
  <si>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</si>
  <si>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</si>
  <si>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</si>
  <si>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</si>
  <si>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</si>
  <si>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</si>
  <si>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</si>
  <si>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</si>
  <si>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</si>
  <si>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</si>
  <si>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</si>
  <si>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</si>
  <si>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</si>
  <si>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</si>
  <si>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</si>
  <si>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</si>
  <si>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</si>
  <si>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</si>
  <si>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</si>
  <si>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</si>
  <si>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</si>
  <si>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</si>
  <si>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</si>
  <si>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</si>
  <si>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</si>
  <si>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</si>
  <si>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</si>
  <si>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</si>
  <si>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</si>
  <si>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</si>
  <si>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</si>
  <si>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</si>
  <si>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</si>
  <si>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</si>
  <si>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</si>
  <si>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</si>
  <si>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</si>
  <si>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</si>
  <si>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</si>
  <si>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</si>
  <si>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</si>
  <si>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</si>
  <si>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</si>
  <si>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</si>
  <si>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</si>
  <si>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</si>
  <si>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</si>
  <si>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</si>
  <si>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</si>
  <si>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</si>
  <si>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</si>
  <si>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</si>
  <si>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</si>
  <si>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</si>
  <si>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</si>
  <si>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</si>
  <si>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</si>
  <si>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</si>
  <si>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</si>
  <si>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</si>
  <si>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</si>
  <si>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</si>
  <si>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</si>
  <si>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</si>
  <si>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</si>
  <si>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</si>
  <si>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</si>
  <si>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</si>
  <si>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</si>
  <si>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</si>
  <si>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</si>
  <si>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</si>
  <si>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</si>
  <si>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</si>
  <si>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</si>
  <si>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</si>
  <si>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</si>
  <si>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</si>
  <si>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</si>
  <si>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</si>
  <si>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</si>
  <si>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</si>
  <si>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</si>
  <si>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</si>
  <si>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</si>
  <si>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</si>
  <si>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</si>
  <si>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</si>
  <si>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</si>
  <si>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</si>
  <si>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</si>
  <si>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</si>
  <si>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</si>
  <si>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</si>
  <si>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</si>
  <si>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</si>
  <si>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</si>
  <si>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</si>
  <si>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</si>
  <si>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</si>
  <si>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</si>
  <si>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</si>
  <si>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</si>
  <si>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</si>
  <si>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</si>
  <si>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</si>
  <si>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</si>
  <si>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</si>
  <si>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</si>
  <si>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</si>
  <si>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</si>
  <si>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</si>
  <si>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</si>
  <si>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</si>
  <si>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</si>
  <si>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</si>
  <si>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</si>
  <si>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</si>
  <si>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</si>
  <si>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</si>
  <si>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</si>
  <si>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</si>
  <si>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</si>
  <si>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</si>
  <si>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</si>
  <si>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</si>
  <si>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</si>
  <si>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</si>
  <si>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</si>
  <si>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</si>
  <si>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</si>
  <si>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</si>
  <si>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</si>
  <si>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</si>
  <si>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</si>
  <si>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</si>
  <si>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</si>
  <si>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</si>
  <si>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</si>
  <si>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</si>
  <si>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</si>
  <si>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</si>
  <si>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</si>
  <si>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</si>
  <si>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</si>
  <si>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</si>
  <si>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</si>
  <si>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</si>
  <si>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</si>
  <si>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</si>
  <si>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</si>
  <si>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</si>
  <si>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</si>
  <si>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</si>
  <si>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</si>
  <si>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</si>
  <si>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</si>
  <si>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</si>
  <si>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</si>
  <si>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</si>
  <si>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</si>
  <si>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</si>
  <si>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</si>
  <si>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</si>
  <si>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</si>
  <si>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</si>
  <si>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</si>
  <si>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</si>
  <si>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</si>
  <si>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</si>
  <si>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</si>
  <si>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</si>
  <si>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</si>
  <si>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</si>
  <si>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</si>
  <si>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</si>
  <si>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</si>
  <si>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</si>
  <si>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</si>
  <si>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</si>
  <si>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</si>
  <si>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</si>
  <si>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</si>
  <si>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</si>
  <si>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</si>
  <si>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</si>
  <si>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</si>
  <si>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</si>
  <si>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</si>
  <si>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</si>
  <si>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</si>
  <si>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</si>
  <si>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</si>
  <si>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</si>
  <si>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</si>
  <si>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</si>
  <si>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</si>
  <si>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</si>
  <si>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</si>
  <si>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</si>
  <si>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</si>
  <si>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</si>
  <si>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</si>
  <si>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</si>
  <si>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</si>
  <si>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</si>
  <si>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</si>
  <si>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</si>
  <si>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</si>
  <si>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</si>
  <si>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</si>
  <si>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</si>
  <si>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</si>
  <si>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</si>
  <si>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</si>
  <si>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</si>
  <si>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</si>
  <si>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</si>
  <si>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</si>
  <si>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</si>
  <si>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</si>
  <si>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</si>
  <si>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</si>
  <si>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</si>
  <si>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</si>
  <si>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</si>
  <si>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</si>
  <si>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</si>
  <si>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</si>
  <si>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</si>
  <si>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</si>
  <si>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</si>
  <si>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</si>
  <si>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</si>
  <si>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</si>
  <si>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</si>
  <si>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</si>
  <si>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</si>
  <si>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</si>
  <si>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</si>
  <si>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</si>
  <si>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</si>
  <si>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</si>
  <si>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</si>
  <si>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</si>
  <si>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</si>
  <si>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</si>
  <si>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</si>
  <si>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</si>
  <si>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</si>
  <si>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</si>
  <si>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</si>
  <si>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</si>
  <si>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</si>
  <si>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</si>
  <si>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</si>
  <si>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</si>
  <si>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</si>
  <si>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</si>
  <si>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</si>
  <si>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</si>
  <si>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</si>
  <si>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</si>
  <si>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</si>
  <si>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</si>
  <si>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</si>
  <si>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</si>
  <si>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</si>
  <si>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</si>
  <si>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</si>
  <si>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</si>
  <si>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</si>
  <si>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</si>
  <si>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</si>
  <si>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</si>
  <si>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</si>
  <si>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</si>
  <si>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</si>
  <si>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</si>
  <si>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</si>
  <si>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</si>
  <si>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</si>
  <si>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</si>
  <si>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</si>
  <si>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</si>
  <si>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</si>
  <si>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</si>
  <si>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</si>
  <si>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</si>
  <si>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</si>
  <si>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</si>
  <si>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</si>
  <si>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</si>
  <si>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</si>
  <si>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</si>
  <si>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</si>
  <si>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</si>
  <si>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</si>
  <si>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</si>
  <si>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</si>
  <si>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</si>
  <si>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</si>
  <si>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</si>
  <si>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</si>
  <si>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</si>
  <si>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</si>
  <si>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</si>
  <si>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</si>
  <si>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</si>
  <si>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</si>
  <si>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</si>
  <si>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</si>
  <si>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</si>
  <si>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</si>
  <si>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</si>
  <si>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</si>
  <si>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</si>
  <si>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</si>
  <si>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</si>
  <si>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</si>
  <si>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</si>
  <si>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</si>
  <si>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</si>
  <si>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</si>
  <si>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</si>
  <si>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</si>
  <si>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</si>
  <si>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</si>
  <si>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</si>
  <si>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</si>
  <si>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</si>
  <si>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</si>
  <si>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</si>
  <si>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</si>
  <si>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</si>
  <si>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</si>
  <si>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</si>
  <si>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</si>
  <si>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</si>
  <si>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</si>
  <si>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</si>
  <si>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</si>
  <si>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</si>
  <si>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</si>
  <si>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</si>
  <si>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</si>
  <si>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</si>
  <si>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</si>
  <si>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</si>
  <si>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</si>
  <si>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</si>
  <si>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</si>
  <si>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</si>
  <si>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</si>
  <si>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</si>
  <si>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</si>
  <si>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</si>
  <si>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</si>
  <si>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</si>
  <si>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</si>
  <si>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</si>
  <si>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</si>
  <si>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</si>
  <si>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</si>
  <si>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</si>
  <si>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</si>
  <si>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</si>
  <si>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</si>
  <si>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</si>
  <si>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</si>
  <si>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</si>
  <si>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</si>
  <si>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</si>
  <si>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</si>
  <si>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</si>
  <si>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</si>
  <si>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</si>
  <si>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</si>
  <si>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</si>
  <si>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</si>
  <si>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</si>
  <si>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</si>
  <si>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</si>
  <si>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</si>
  <si>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</si>
  <si>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</si>
  <si>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</si>
  <si>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</si>
  <si>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</si>
  <si>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</si>
  <si>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</si>
  <si>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</si>
  <si>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</si>
  <si>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</si>
  <si>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</si>
  <si>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</si>
  <si>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</si>
  <si>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</si>
  <si>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</si>
  <si>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</si>
  <si>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</si>
  <si>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</si>
  <si>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</si>
  <si>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</si>
  <si>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</si>
  <si>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</si>
  <si>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</si>
  <si>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</si>
  <si>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</si>
  <si>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</si>
  <si>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</si>
  <si>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</si>
  <si>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</si>
  <si>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</si>
  <si>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</si>
  <si>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</si>
  <si>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</si>
  <si>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</si>
  <si>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</si>
  <si>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</si>
  <si>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</si>
  <si>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</si>
  <si>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</si>
  <si>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</si>
  <si>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</si>
  <si>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</si>
  <si>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</si>
  <si>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</si>
  <si>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</si>
  <si>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</si>
  <si>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</si>
  <si>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</si>
  <si>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</si>
  <si>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</si>
  <si>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</si>
  <si>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</si>
  <si>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</si>
  <si>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</si>
  <si>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</si>
  <si>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</si>
  <si>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</si>
  <si>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</si>
  <si>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</si>
  <si>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</si>
  <si>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</si>
  <si>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</si>
  <si>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</si>
  <si>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</si>
  <si>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</si>
  <si>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</si>
  <si>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</si>
  <si>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</si>
  <si>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</si>
  <si>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</si>
  <si>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</si>
  <si>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</si>
  <si>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</si>
  <si>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</si>
  <si>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</si>
  <si>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</si>
  <si>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</si>
  <si>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</si>
  <si>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</si>
  <si>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</si>
  <si>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</si>
  <si>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</si>
  <si>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</si>
  <si>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</si>
  <si>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</si>
  <si>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</si>
  <si>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</si>
  <si>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</si>
  <si>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</si>
  <si>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</si>
  <si>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</si>
  <si>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</si>
  <si>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</si>
  <si>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</si>
  <si>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</si>
  <si>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</si>
  <si>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</si>
  <si>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</si>
  <si>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</si>
  <si>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</si>
  <si>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</si>
  <si>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</si>
  <si>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</si>
  <si>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</si>
  <si>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</si>
  <si>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</si>
  <si>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</si>
  <si>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</si>
  <si>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</si>
  <si>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</si>
  <si>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</si>
  <si>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</si>
  <si>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</si>
  <si>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</si>
  <si>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</si>
  <si>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</si>
  <si>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</si>
  <si>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</si>
  <si>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</si>
  <si>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</si>
  <si>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</si>
  <si>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</si>
  <si>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</si>
  <si>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</si>
  <si>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</si>
  <si>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</si>
  <si>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</si>
  <si>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</si>
  <si>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</si>
  <si>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</si>
  <si>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</si>
  <si>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</si>
  <si>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</si>
  <si>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</si>
  <si>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</si>
  <si>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</si>
  <si>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</si>
  <si>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</si>
  <si>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</si>
  <si>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</si>
  <si>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</si>
  <si>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</si>
  <si>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</si>
  <si>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</si>
  <si>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</si>
  <si>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</si>
  <si>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</si>
  <si>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</si>
  <si>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</si>
  <si>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</si>
  <si>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</si>
  <si>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</si>
  <si>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</si>
  <si>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</si>
  <si>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</si>
  <si>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</si>
  <si>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</si>
  <si>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</si>
  <si>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</si>
  <si>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</si>
  <si>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</si>
  <si>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</si>
  <si>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</si>
  <si>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</si>
  <si>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</si>
  <si>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</si>
  <si>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</si>
  <si>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</si>
  <si>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</si>
  <si>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</si>
  <si>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</si>
  <si>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</si>
  <si>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</si>
  <si>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</si>
  <si>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</si>
  <si>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</si>
  <si>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</si>
  <si>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</si>
  <si>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</si>
  <si>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</si>
  <si>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</si>
  <si>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</si>
  <si>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</si>
  <si>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</si>
  <si>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</si>
  <si>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</si>
  <si>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</si>
  <si>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</si>
  <si>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</si>
  <si>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</si>
  <si>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</si>
  <si>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</si>
  <si>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</si>
  <si>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</si>
  <si>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</si>
  <si>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</si>
  <si>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</si>
  <si>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</si>
  <si>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</si>
  <si>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</si>
  <si>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</si>
  <si>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</si>
  <si>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</si>
  <si>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</si>
  <si>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</si>
  <si>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</si>
  <si>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</si>
  <si>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</si>
  <si>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</si>
  <si>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</si>
  <si>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</si>
  <si>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</si>
  <si>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</si>
  <si>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</si>
  <si>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</si>
  <si>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</si>
  <si>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</si>
  <si>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</si>
  <si>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</si>
  <si>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</si>
  <si>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</si>
  <si>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</si>
  <si>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</si>
  <si>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</si>
  <si>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</si>
  <si>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</si>
  <si>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</si>
  <si>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</si>
  <si>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</si>
  <si>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</si>
  <si>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</si>
  <si>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</si>
  <si>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</si>
  <si>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</si>
  <si>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</si>
  <si>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</si>
  <si>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</si>
  <si>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</si>
  <si>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</si>
  <si>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</si>
  <si>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</si>
  <si>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</si>
  <si>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</si>
  <si>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</si>
  <si>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</si>
  <si>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</si>
  <si>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</si>
  <si>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</si>
  <si>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</si>
  <si>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</si>
  <si>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</si>
  <si>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</si>
  <si>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</si>
  <si>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</si>
  <si>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</si>
  <si>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</si>
  <si>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</si>
  <si>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</si>
  <si>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</si>
  <si>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</si>
  <si>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</si>
  <si>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</si>
  <si>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</si>
  <si>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</si>
  <si>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</si>
  <si>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</si>
  <si>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</si>
  <si>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</si>
  <si>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</si>
  <si>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</si>
  <si>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</si>
  <si>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</si>
  <si>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</si>
  <si>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</si>
  <si>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</si>
  <si>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</si>
  <si>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</si>
  <si>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</si>
  <si>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</si>
  <si>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</si>
  <si>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</si>
  <si>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</si>
  <si>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</si>
  <si>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</si>
  <si>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</si>
  <si>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</si>
  <si>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</si>
  <si>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</si>
  <si>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</si>
  <si>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</si>
  <si>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</si>
  <si>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</si>
  <si>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</si>
  <si>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</si>
  <si>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</si>
  <si>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</si>
  <si>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</si>
  <si>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</si>
  <si>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</si>
  <si>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</si>
  <si>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</si>
  <si>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</si>
  <si>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</si>
  <si>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</si>
  <si>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</si>
  <si>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</si>
  <si>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</si>
  <si>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</si>
  <si>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</si>
  <si>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</si>
  <si>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</si>
  <si>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</si>
  <si>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</si>
  <si>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</si>
  <si>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</si>
  <si>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</si>
  <si>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</si>
  <si>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</si>
  <si>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</si>
  <si>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</si>
  <si>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</si>
  <si>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</si>
  <si>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</si>
  <si>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</si>
  <si>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</si>
  <si>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</si>
  <si>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</si>
  <si>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</si>
  <si>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</si>
  <si>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</si>
  <si>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</si>
  <si>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</si>
  <si>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</si>
  <si>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</si>
  <si>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</si>
  <si>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</si>
  <si>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</si>
  <si>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</si>
  <si>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</si>
  <si>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</si>
  <si>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</si>
  <si>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</si>
  <si>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</si>
  <si>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</si>
  <si>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</si>
  <si>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</si>
  <si>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</si>
  <si>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</si>
  <si>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</si>
  <si>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</si>
  <si>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</si>
  <si>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</si>
  <si>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</si>
  <si>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</si>
  <si>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</si>
  <si>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</si>
  <si>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</si>
  <si>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</si>
  <si>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</si>
  <si>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</si>
  <si>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</si>
  <si>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</si>
  <si>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</si>
  <si>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</si>
  <si>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</si>
  <si>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</si>
  <si>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</si>
  <si>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</si>
  <si>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</si>
  <si>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</si>
  <si>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</si>
  <si>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</si>
  <si>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</si>
  <si>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</si>
  <si>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</si>
  <si>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</si>
  <si>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</si>
  <si>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</si>
  <si>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</si>
  <si>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</si>
  <si>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</si>
  <si>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</si>
  <si>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</si>
  <si>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</si>
  <si>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</si>
  <si>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</si>
  <si>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</si>
  <si>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</si>
  <si>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</si>
  <si>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</si>
  <si>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</si>
  <si>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</si>
  <si>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</si>
  <si>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</si>
  <si>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</si>
  <si>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</si>
  <si>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</si>
  <si>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</si>
  <si>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</si>
  <si>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</si>
  <si>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</si>
  <si>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</si>
  <si>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</si>
  <si>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</si>
  <si>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</si>
  <si>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</si>
  <si>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</si>
  <si>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</si>
  <si>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</si>
  <si>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</si>
  <si>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</si>
  <si>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</si>
  <si>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</si>
  <si>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</si>
  <si>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</si>
  <si>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</si>
  <si>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</si>
  <si>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</si>
  <si>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</si>
  <si>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</si>
  <si>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</si>
  <si>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</si>
  <si>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</si>
  <si>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</si>
  <si>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</si>
  <si>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</si>
  <si>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</si>
  <si>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</si>
  <si>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</si>
  <si>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</si>
  <si>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</si>
  <si>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</si>
  <si>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</si>
  <si>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</si>
  <si>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</si>
  <si>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</si>
  <si>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</si>
  <si>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</si>
  <si>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</si>
  <si>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</si>
  <si>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</si>
  <si>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</si>
  <si>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</si>
  <si>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</si>
  <si>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</si>
  <si>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</si>
  <si>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</si>
  <si>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</si>
  <si>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</si>
  <si>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</si>
  <si>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</si>
  <si>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</si>
  <si>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</si>
  <si>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</si>
  <si>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</si>
  <si>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</si>
  <si>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</si>
  <si>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</si>
  <si>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</si>
  <si>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</si>
  <si>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</si>
  <si>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</si>
  <si>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</si>
  <si>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</si>
  <si>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</si>
  <si>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</si>
  <si>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</si>
  <si>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</si>
  <si>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</si>
  <si>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</si>
  <si>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</si>
  <si>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</si>
  <si>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</si>
  <si>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</si>
  <si>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</si>
  <si>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</si>
  <si>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</si>
  <si>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</si>
  <si>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</si>
  <si>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</si>
  <si>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</si>
  <si>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</si>
  <si>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</si>
  <si>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</si>
  <si>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</si>
  <si>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</si>
  <si>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</si>
  <si>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</si>
  <si>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</si>
  <si>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</si>
  <si>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</si>
  <si>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</si>
  <si>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</si>
  <si>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</si>
  <si>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</si>
  <si>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</si>
  <si>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</si>
  <si>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</si>
  <si>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</si>
  <si>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</si>
  <si>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</si>
  <si>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</si>
  <si>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</si>
  <si>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</si>
  <si>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</si>
  <si>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</si>
  <si>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</si>
  <si>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</si>
  <si>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</si>
  <si>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</si>
  <si>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</si>
  <si>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</si>
  <si>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</si>
  <si>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</si>
  <si>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</si>
  <si>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</si>
  <si>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</si>
  <si>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</si>
  <si>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</si>
  <si>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</si>
  <si>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</si>
  <si>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</si>
  <si>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</si>
  <si>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</si>
  <si>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</si>
  <si>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</si>
  <si>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</si>
  <si>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</si>
  <si>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</si>
  <si>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</si>
  <si>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</si>
  <si>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</si>
  <si>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</si>
  <si>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</si>
  <si>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</si>
  <si>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</si>
  <si>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</si>
  <si>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</si>
  <si>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</si>
  <si>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</si>
  <si>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</si>
  <si>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</si>
  <si>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</si>
  <si>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</si>
  <si>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</si>
  <si>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</si>
  <si>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</si>
  <si>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</si>
  <si>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</si>
  <si>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</si>
  <si>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</si>
  <si>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</si>
  <si>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</si>
  <si>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</si>
  <si>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</si>
  <si>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</si>
  <si>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</si>
  <si>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</si>
  <si>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</si>
  <si>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</si>
  <si>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</si>
  <si>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</si>
  <si>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</si>
  <si>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</si>
  <si>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</si>
  <si>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</si>
  <si>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</si>
  <si>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</si>
  <si>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</si>
  <si>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</si>
  <si>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</si>
  <si>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</si>
  <si>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</si>
  <si>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</si>
  <si>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</si>
  <si>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</si>
  <si>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</si>
  <si>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</si>
  <si>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</si>
  <si>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</si>
  <si>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</si>
  <si>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</si>
  <si>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</si>
  <si>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</si>
  <si>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</si>
  <si>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</si>
  <si>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</si>
  <si>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</si>
  <si>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</si>
  <si>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</si>
  <si>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</si>
  <si>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</si>
  <si>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</si>
  <si>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</si>
  <si>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</si>
  <si>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</si>
  <si>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</si>
  <si>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</si>
  <si>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</si>
  <si>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</si>
  <si>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</si>
  <si>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</si>
  <si>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</si>
  <si>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</si>
  <si>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</si>
  <si>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</si>
  <si>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</si>
  <si>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</si>
  <si>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</si>
  <si>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</si>
  <si>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</si>
  <si>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</si>
  <si>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</si>
  <si>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</si>
  <si>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</si>
  <si>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</si>
  <si>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</si>
  <si>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</si>
  <si>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</si>
  <si>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</si>
  <si>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</si>
  <si>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</si>
  <si>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</si>
  <si>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</si>
  <si>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</si>
  <si>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</si>
  <si>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</si>
  <si>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</si>
  <si>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</si>
  <si>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</si>
  <si>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</si>
  <si>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</si>
  <si>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</si>
  <si>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</si>
  <si>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</si>
  <si>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</si>
  <si>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</si>
  <si>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</si>
  <si>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</si>
  <si>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</si>
  <si>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</si>
  <si>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</si>
  <si>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</si>
  <si>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</si>
  <si>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</si>
  <si>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</si>
  <si>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</si>
  <si>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</si>
  <si>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</si>
  <si>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</si>
  <si>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</si>
  <si>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</si>
  <si>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</si>
  <si>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</si>
  <si>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</si>
  <si>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</si>
  <si>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</si>
  <si>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</si>
  <si>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</si>
  <si>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</si>
  <si>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</si>
  <si>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</si>
  <si>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</si>
  <si>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</si>
  <si>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</si>
  <si>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</si>
  <si>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</si>
  <si>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</si>
  <si>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</si>
  <si>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</si>
  <si>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</si>
  <si>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</si>
  <si>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</si>
  <si>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</si>
  <si>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</si>
  <si>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</si>
  <si>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</si>
  <si>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</si>
  <si>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</si>
  <si>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</si>
  <si>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</si>
  <si>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</si>
  <si>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</si>
  <si>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</si>
  <si>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</si>
  <si>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</si>
  <si>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</si>
  <si>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</si>
  <si>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</si>
  <si>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</si>
  <si>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</si>
  <si>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</si>
  <si>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</si>
  <si>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</si>
  <si>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</si>
  <si>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</si>
  <si>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</si>
  <si>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</si>
  <si>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</si>
  <si>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</si>
  <si>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</si>
  <si>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</si>
  <si>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</si>
  <si>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</si>
  <si>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</si>
  <si>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</si>
  <si>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</si>
  <si>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</si>
  <si>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</si>
  <si>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</si>
  <si>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</si>
  <si>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</si>
  <si>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</si>
  <si>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</si>
  <si>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</si>
  <si>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</si>
  <si>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</si>
  <si>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</si>
  <si>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</si>
  <si>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</si>
  <si>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</si>
  <si>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</si>
  <si>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</si>
  <si>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</si>
  <si>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</si>
  <si>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</si>
  <si>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</si>
  <si>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</si>
  <si>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</si>
  <si>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</si>
  <si>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</si>
  <si>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</si>
  <si>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</si>
  <si>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</si>
  <si>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</si>
  <si>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</si>
  <si>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</si>
  <si>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</si>
  <si>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</si>
  <si>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</si>
  <si>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</si>
  <si>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</si>
  <si>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</si>
  <si>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</si>
  <si>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</si>
  <si>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</si>
  <si>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</si>
  <si>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</si>
  <si>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</si>
  <si>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</si>
  <si>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</si>
  <si>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</si>
  <si>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</si>
  <si>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</si>
  <si>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</si>
  <si>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</si>
  <si>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</si>
  <si>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</si>
  <si>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</si>
  <si>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</si>
  <si>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</si>
  <si>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</si>
  <si>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</si>
  <si>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</si>
  <si>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</si>
  <si>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</si>
  <si>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</si>
  <si>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</si>
  <si>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</si>
  <si>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</si>
  <si>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</si>
  <si>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</si>
  <si>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</si>
  <si>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</si>
  <si>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</si>
  <si>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</si>
  <si>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</si>
  <si>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</si>
  <si>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</si>
  <si>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</si>
  <si>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</si>
  <si>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</si>
  <si>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</si>
  <si>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</si>
  <si>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</si>
  <si>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</si>
  <si>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</si>
  <si>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</si>
  <si>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</si>
  <si>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</si>
  <si>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</si>
  <si>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</si>
  <si>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</si>
  <si>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</si>
  <si>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</si>
  <si>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</si>
  <si>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</si>
  <si>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</si>
  <si>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</si>
  <si>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</si>
  <si>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</si>
  <si>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</si>
  <si>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</si>
  <si>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</si>
  <si>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</si>
  <si>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</si>
  <si>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</si>
  <si>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</si>
  <si>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</si>
  <si>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</si>
  <si>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</si>
  <si>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</si>
  <si>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</si>
  <si>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</si>
  <si>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</si>
  <si>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</si>
  <si>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</si>
  <si>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</si>
  <si>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</si>
  <si>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</si>
  <si>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</si>
  <si>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</si>
  <si>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</si>
  <si>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</si>
  <si>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</si>
  <si>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</si>
  <si>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</si>
  <si>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</si>
  <si>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</si>
  <si>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</si>
  <si>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</si>
  <si>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</si>
  <si>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</si>
  <si>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</si>
  <si>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</si>
  <si>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</si>
  <si>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</si>
  <si>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</si>
  <si>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</si>
  <si>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</si>
  <si>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</si>
  <si>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</si>
  <si>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</si>
  <si>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</si>
  <si>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</si>
  <si>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</si>
  <si>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</si>
  <si>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</si>
  <si>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</si>
  <si>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</si>
  <si>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</si>
  <si>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</si>
  <si>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</si>
  <si>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</si>
  <si>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</si>
  <si>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</si>
  <si>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</si>
  <si>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</si>
  <si>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</si>
  <si>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</si>
  <si>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</si>
  <si>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</si>
  <si>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</si>
  <si>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</si>
  <si>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</si>
  <si>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</si>
  <si>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</si>
  <si>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</si>
  <si>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</si>
  <si>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</si>
  <si>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</si>
  <si>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</si>
  <si>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</si>
  <si>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</si>
  <si>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</si>
  <si>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</si>
  <si>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</si>
  <si>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</si>
  <si>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</si>
  <si>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</si>
  <si>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</si>
  <si>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</si>
  <si>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</si>
  <si>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</si>
  <si>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</si>
  <si>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</si>
  <si>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</si>
  <si>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</si>
  <si>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</si>
  <si>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</si>
  <si>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</si>
  <si>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</si>
  <si>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</si>
  <si>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</si>
  <si>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</si>
  <si>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</si>
  <si>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</si>
  <si>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</si>
  <si>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</si>
  <si>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</si>
  <si>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</si>
  <si>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</si>
  <si>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</si>
  <si>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</si>
  <si>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</si>
  <si>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</si>
  <si>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</si>
  <si>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</si>
  <si>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</si>
  <si>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</si>
  <si>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</si>
  <si>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</si>
  <si>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</si>
  <si>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</si>
  <si>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</si>
  <si>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</si>
  <si>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</si>
  <si>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</si>
  <si>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</si>
  <si>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</si>
  <si>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</si>
  <si>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</si>
  <si>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</si>
  <si>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</si>
  <si>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</si>
  <si>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</si>
  <si>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</si>
  <si>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</si>
  <si>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</si>
  <si>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</si>
  <si>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</si>
  <si>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</si>
  <si>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</si>
  <si>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</si>
  <si>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</si>
  <si>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</si>
  <si>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</si>
  <si>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</si>
  <si>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</si>
  <si>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</si>
  <si>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</si>
  <si>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</si>
  <si>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</si>
  <si>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</si>
  <si>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</si>
  <si>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</si>
  <si>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</si>
  <si>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</si>
  <si>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</si>
  <si>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</si>
  <si>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</si>
  <si>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</si>
  <si>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</si>
  <si>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</si>
  <si>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</si>
  <si>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</si>
  <si>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</si>
  <si>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</si>
  <si>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</si>
  <si>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</si>
  <si>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</si>
  <si>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</si>
  <si>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</si>
  <si>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</si>
  <si>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</si>
  <si>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</si>
  <si>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</si>
  <si>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</si>
  <si>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</si>
  <si>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</si>
  <si>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</si>
  <si>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</si>
  <si>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</si>
  <si>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</si>
  <si>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</si>
  <si>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</si>
  <si>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</si>
  <si>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</si>
  <si>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</si>
  <si>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</si>
  <si>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</si>
  <si>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</si>
  <si>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</si>
  <si>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</si>
  <si>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</si>
  <si>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</si>
  <si>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</si>
  <si>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</si>
  <si>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</si>
  <si>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</si>
  <si>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</si>
  <si>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</si>
  <si>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</si>
  <si>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</si>
  <si>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</si>
  <si>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</si>
  <si>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</si>
  <si>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</si>
  <si>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</si>
  <si>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</si>
  <si>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</si>
  <si>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</si>
  <si>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</si>
  <si>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</si>
  <si>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</si>
  <si>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</si>
  <si>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</si>
  <si>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</si>
  <si>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</si>
  <si>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</si>
  <si>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</si>
  <si>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</si>
  <si>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</si>
  <si>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</si>
  <si>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</si>
  <si>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</si>
  <si>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</si>
  <si>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</si>
  <si>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</si>
  <si>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</si>
  <si>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</si>
  <si>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</si>
  <si>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</si>
  <si>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</si>
  <si>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</si>
  <si>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</si>
  <si>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</si>
  <si>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</si>
  <si>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</si>
  <si>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</si>
  <si>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</si>
  <si>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</si>
  <si>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</si>
  <si>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</si>
  <si>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</si>
  <si>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</si>
  <si>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</si>
  <si>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</si>
  <si>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</si>
  <si>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</si>
  <si>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</si>
  <si>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</si>
  <si>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</si>
  <si>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</si>
  <si>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</si>
  <si>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</si>
  <si>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</si>
  <si>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</si>
  <si>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</si>
  <si>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</si>
  <si>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</si>
  <si>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</si>
  <si>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</si>
  <si>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</si>
  <si>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</si>
  <si>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</si>
  <si>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</si>
  <si>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</si>
  <si>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</si>
  <si>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</si>
  <si>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</si>
  <si>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</si>
  <si>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</si>
  <si>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</si>
  <si>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</si>
  <si>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</si>
  <si>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</si>
  <si>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</si>
  <si>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</si>
  <si>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</si>
  <si>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</si>
  <si>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</si>
  <si>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</si>
  <si>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</si>
  <si>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</si>
  <si>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</si>
  <si>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</si>
  <si>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</si>
  <si>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</si>
  <si>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</si>
  <si>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</si>
  <si>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</si>
  <si>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</si>
  <si>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</si>
  <si>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</si>
  <si>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</si>
  <si>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</si>
  <si>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</si>
  <si>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</si>
  <si>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</si>
  <si>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</si>
  <si>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</si>
  <si>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</si>
  <si>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</si>
  <si>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</si>
  <si>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</si>
  <si>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</si>
  <si>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</si>
  <si>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</si>
  <si>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</si>
  <si>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</si>
  <si>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</si>
  <si>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</si>
  <si>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</si>
  <si>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</si>
  <si>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</si>
  <si>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</si>
  <si>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</si>
  <si>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</si>
  <si>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</si>
  <si>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</si>
  <si>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</si>
  <si>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</si>
  <si>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</si>
  <si>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</si>
  <si>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</si>
  <si>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</si>
  <si>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</si>
  <si>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</si>
  <si>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</si>
  <si>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</si>
  <si>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</si>
  <si>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</si>
  <si>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</si>
  <si>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</si>
  <si>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</si>
  <si>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</si>
  <si>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</si>
  <si>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</si>
  <si>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</si>
  <si>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</si>
  <si>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</si>
  <si>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</si>
  <si>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</si>
  <si>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</si>
  <si>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</si>
  <si>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</si>
  <si>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</si>
  <si>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</si>
  <si>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</si>
  <si>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</si>
  <si>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</si>
  <si>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</si>
  <si>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</si>
  <si>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</si>
  <si>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</si>
  <si>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</si>
  <si>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</si>
  <si>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</si>
  <si>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</si>
  <si>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</si>
  <si>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</si>
  <si>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</si>
  <si>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</si>
  <si>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</si>
  <si>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</si>
  <si>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</si>
  <si>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</si>
  <si>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</si>
  <si>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</si>
  <si>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</si>
  <si>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</si>
  <si>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</si>
  <si>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</si>
  <si>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</si>
  <si>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</si>
  <si>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</si>
  <si>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</si>
  <si>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</si>
  <si>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</si>
  <si>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</si>
  <si>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</si>
  <si>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</si>
  <si>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</si>
  <si>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</si>
  <si>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</si>
  <si>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</si>
  <si>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</si>
  <si>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</si>
  <si>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</si>
  <si>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</si>
  <si>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</si>
  <si>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</si>
  <si>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</si>
  <si>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</si>
  <si>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</si>
  <si>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</si>
  <si>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</si>
  <si>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</si>
  <si>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</si>
  <si>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</si>
  <si>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</si>
  <si>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</si>
  <si>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</si>
  <si>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</si>
  <si>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</si>
  <si>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</si>
  <si>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</si>
  <si>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</si>
  <si>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</si>
  <si>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</si>
  <si>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</si>
  <si>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</si>
  <si>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</si>
  <si>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</si>
  <si>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</si>
  <si>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</si>
  <si>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</si>
  <si>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</si>
  <si>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</si>
  <si>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</si>
  <si>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</si>
  <si>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</si>
  <si>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</si>
  <si>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</si>
  <si>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</si>
  <si>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</si>
  <si>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</si>
  <si>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</si>
  <si>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</si>
  <si>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</si>
  <si>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</si>
  <si>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</si>
  <si>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</si>
  <si>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</si>
  <si>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</si>
  <si>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</si>
  <si>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</si>
  <si>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</si>
  <si>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</si>
  <si>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</si>
  <si>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</si>
  <si>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</si>
  <si>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</si>
  <si>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</si>
  <si>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</si>
  <si>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</si>
  <si>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</si>
  <si>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</si>
  <si>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</si>
  <si>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</si>
  <si>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</si>
  <si>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</si>
  <si>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</si>
  <si>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</si>
  <si>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</si>
  <si>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</si>
  <si>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</si>
  <si>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</si>
  <si>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</si>
  <si>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</si>
  <si>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</si>
  <si>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</si>
  <si>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</si>
  <si>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</si>
  <si>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</si>
  <si>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</si>
  <si>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</si>
  <si>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</si>
  <si>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</si>
  <si>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</si>
  <si>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</si>
  <si>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</si>
  <si>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</si>
  <si>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</si>
  <si>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</si>
  <si>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</si>
  <si>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</si>
  <si>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</si>
  <si>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</si>
  <si>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</si>
  <si>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</si>
  <si>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</si>
  <si>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</si>
  <si>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</si>
  <si>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</si>
  <si>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</si>
  <si>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</si>
  <si>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</si>
  <si>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</si>
  <si>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</si>
  <si>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</si>
  <si>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</si>
  <si>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</si>
  <si>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</si>
  <si>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</si>
  <si>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</si>
  <si>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</si>
  <si>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</si>
  <si>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</si>
  <si>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</si>
  <si>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</si>
  <si>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</si>
  <si>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</si>
  <si>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</si>
  <si>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</si>
  <si>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</si>
  <si>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</si>
  <si>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</si>
  <si>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</si>
  <si>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</si>
  <si>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</si>
  <si>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</si>
  <si>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</si>
  <si>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</si>
  <si>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</si>
  <si>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</si>
  <si>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</si>
  <si>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</si>
  <si>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</si>
  <si>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</si>
  <si>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</si>
  <si>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</si>
  <si>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</si>
  <si>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</si>
  <si>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</si>
  <si>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</si>
  <si>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</si>
  <si>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</si>
  <si>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</si>
  <si>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</si>
  <si>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</si>
  <si>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</si>
  <si>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</si>
  <si>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</si>
  <si>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</si>
  <si>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</si>
  <si>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</si>
  <si>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</si>
  <si>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</si>
  <si>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</si>
  <si>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</si>
  <si>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</si>
  <si>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</si>
  <si>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</si>
  <si>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</si>
  <si>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</si>
  <si>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</si>
  <si>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</si>
  <si>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</si>
  <si>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</si>
  <si>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</si>
  <si>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</si>
  <si>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</si>
  <si>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</si>
  <si>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</si>
  <si>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</si>
  <si>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</si>
  <si>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</si>
  <si>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</si>
  <si>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</si>
  <si>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</si>
  <si>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</si>
  <si>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</si>
  <si>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</si>
  <si>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</si>
  <si>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</si>
  <si>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</si>
  <si>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</si>
  <si>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</si>
  <si>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</si>
  <si>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</si>
  <si>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</si>
  <si>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</si>
  <si>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</si>
  <si>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</si>
  <si>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</si>
  <si>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</si>
  <si>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</si>
  <si>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</si>
  <si>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</si>
  <si>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</si>
  <si>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</si>
  <si>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</si>
  <si>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</si>
  <si>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</si>
  <si>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</si>
  <si>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</si>
  <si>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</si>
  <si>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</si>
  <si>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</si>
  <si>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</si>
  <si>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</si>
  <si>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</si>
  <si>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</si>
  <si>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</si>
  <si>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</si>
  <si>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</si>
  <si>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</si>
  <si>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</si>
  <si>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</si>
  <si>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</si>
  <si>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</si>
  <si>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</si>
  <si>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</si>
  <si>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</si>
  <si>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</si>
  <si>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</si>
  <si>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</si>
  <si>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</si>
  <si>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</si>
  <si>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</si>
  <si>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</si>
  <si>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</si>
  <si>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</si>
  <si>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</si>
  <si>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</si>
  <si>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</si>
  <si>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</si>
  <si>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</si>
  <si>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</si>
  <si>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</si>
  <si>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</si>
  <si>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</si>
  <si>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</si>
  <si>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</si>
  <si>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</si>
  <si>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</si>
  <si>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</si>
  <si>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</si>
  <si>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</si>
  <si>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</si>
  <si>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</si>
  <si>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</si>
  <si>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</si>
  <si>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</si>
  <si>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</si>
  <si>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</si>
  <si>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</si>
  <si>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</si>
  <si>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</si>
  <si>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</si>
  <si>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</si>
  <si>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</si>
  <si>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</si>
  <si>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</si>
  <si>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</si>
  <si>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</si>
  <si>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</si>
  <si>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</si>
  <si>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</si>
  <si>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</si>
  <si>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</si>
  <si>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</si>
  <si>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</si>
  <si>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</si>
  <si>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</si>
  <si>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</si>
  <si>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</si>
  <si>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</si>
  <si>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</si>
  <si>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</si>
  <si>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</si>
  <si>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</si>
  <si>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</si>
  <si>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</si>
  <si>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</si>
  <si>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</si>
  <si>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</si>
  <si>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</si>
  <si>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</si>
  <si>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</si>
  <si>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</si>
  <si>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</si>
  <si>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</si>
  <si>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</si>
  <si>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</si>
  <si>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</si>
  <si>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</si>
  <si>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</si>
  <si>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</si>
  <si>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</si>
  <si>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</si>
  <si>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</si>
  <si>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</si>
  <si>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</si>
  <si>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</si>
  <si>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</si>
  <si>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</si>
  <si>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</si>
  <si>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</si>
  <si>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</si>
  <si>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</si>
  <si>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</si>
  <si>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</si>
  <si>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</si>
  <si>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</si>
  <si>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</si>
  <si>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</si>
  <si>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</si>
  <si>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</si>
  <si>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</si>
  <si>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</si>
  <si>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</si>
  <si>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</si>
  <si>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</si>
  <si>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</si>
  <si>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</si>
  <si>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</si>
  <si>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</si>
  <si>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</si>
  <si>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</si>
  <si>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</si>
  <si>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</si>
  <si>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</si>
  <si>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</si>
  <si>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</si>
  <si>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</si>
  <si>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</si>
  <si>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</si>
  <si>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</si>
  <si>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</si>
  <si>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</si>
  <si>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</si>
  <si>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</si>
  <si>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</si>
  <si>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</si>
  <si>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</si>
  <si>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</si>
  <si>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</si>
  <si>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</si>
  <si>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</si>
  <si>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</si>
  <si>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</si>
  <si>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</si>
  <si>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</si>
  <si>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</si>
  <si>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</si>
  <si>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</si>
  <si>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</si>
  <si>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</si>
  <si>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</si>
  <si>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</si>
  <si>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</si>
  <si>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</si>
  <si>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</si>
  <si>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</si>
  <si>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</si>
  <si>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</si>
  <si>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</si>
  <si>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</si>
  <si>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</si>
  <si>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</si>
  <si>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</si>
  <si>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</si>
  <si>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</si>
  <si>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</si>
  <si>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</si>
  <si>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</si>
  <si>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</si>
  <si>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</si>
  <si>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</si>
  <si>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</si>
  <si>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</si>
  <si>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</si>
  <si>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</si>
  <si>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</si>
  <si>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</si>
  <si>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</si>
  <si>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</si>
  <si>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</si>
  <si>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</si>
  <si>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</si>
  <si>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</si>
  <si>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</si>
  <si>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</si>
  <si>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</si>
  <si>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</si>
  <si>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</si>
  <si>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</si>
  <si>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</si>
  <si>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</si>
  <si>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</si>
  <si>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</si>
  <si>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</si>
  <si>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</si>
  <si>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</si>
  <si>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</si>
  <si>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</si>
  <si>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</si>
  <si>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</si>
  <si>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</si>
  <si>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</si>
  <si>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</si>
  <si>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</si>
  <si>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</si>
  <si>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</si>
  <si>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</si>
  <si>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</si>
  <si>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</si>
  <si>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</si>
  <si>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</si>
  <si>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</si>
  <si>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</si>
  <si>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</si>
  <si>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</si>
  <si>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</si>
  <si>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</si>
  <si>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</si>
  <si>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</si>
  <si>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</si>
  <si>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</si>
  <si>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</si>
  <si>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</si>
  <si>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</si>
  <si>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</si>
  <si>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</si>
  <si>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</si>
  <si>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</si>
  <si>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</si>
  <si>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</si>
  <si>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</si>
  <si>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</si>
  <si>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</si>
  <si>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</si>
  <si>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</si>
  <si>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</si>
  <si>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</si>
  <si>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</si>
  <si>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</si>
  <si>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</si>
  <si>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</si>
  <si>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</si>
  <si>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</si>
  <si>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</si>
  <si>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</si>
  <si>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</si>
  <si>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</si>
  <si>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</si>
  <si>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</si>
  <si>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</si>
  <si>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</si>
  <si>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</si>
  <si>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</si>
  <si>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</si>
  <si>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</si>
  <si>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</si>
  <si>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</si>
  <si>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</si>
  <si>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</si>
  <si>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</si>
  <si>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</si>
  <si>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</si>
  <si>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</si>
  <si>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</si>
  <si>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</si>
  <si>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</si>
  <si>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</si>
  <si>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</si>
  <si>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</si>
  <si>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</si>
  <si>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</si>
  <si>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</si>
  <si>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</si>
  <si>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</si>
  <si>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</si>
  <si>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</si>
  <si>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</si>
  <si>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</si>
  <si>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</si>
  <si>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</si>
  <si>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</si>
  <si>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</si>
  <si>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</si>
  <si>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</si>
  <si>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</si>
  <si>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</si>
  <si>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</si>
  <si>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</si>
  <si>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</si>
  <si>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</si>
  <si>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</si>
  <si>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</si>
  <si>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</si>
  <si>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</si>
  <si>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</si>
  <si>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</si>
  <si>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</si>
  <si>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</si>
  <si>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</si>
  <si>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</si>
  <si>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</si>
  <si>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</si>
  <si>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</si>
  <si>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</si>
  <si>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</si>
  <si>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</si>
  <si>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</si>
  <si>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</si>
  <si>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</si>
  <si>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</si>
  <si>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</si>
  <si>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</si>
  <si>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</si>
  <si>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</si>
  <si>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</si>
  <si>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</si>
  <si>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</si>
  <si>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</si>
  <si>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</si>
  <si>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</si>
  <si>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</si>
  <si>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</si>
  <si>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</si>
  <si>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</si>
  <si>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</si>
  <si>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</si>
  <si>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</si>
  <si>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</si>
  <si>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</si>
  <si>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</si>
  <si>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</si>
  <si>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</si>
  <si>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</si>
  <si>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</si>
  <si>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</si>
  <si>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</si>
  <si>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</si>
  <si>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</si>
  <si>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</si>
  <si>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</si>
  <si>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</si>
  <si>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</si>
  <si>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</si>
  <si>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</si>
  <si>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</si>
  <si>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</si>
  <si>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</si>
  <si>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</si>
  <si>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</si>
  <si>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</si>
  <si>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</si>
  <si>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</si>
  <si>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</si>
  <si>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</si>
  <si>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</si>
  <si>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</si>
  <si>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</si>
  <si>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</si>
  <si>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</si>
  <si>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</si>
  <si>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</si>
  <si>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</si>
  <si>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</si>
  <si>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</si>
  <si>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</si>
  <si>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</si>
  <si>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</si>
  <si>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</si>
  <si>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</si>
  <si>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</si>
  <si>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</si>
  <si>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</si>
  <si>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</si>
  <si>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</si>
  <si>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</si>
  <si>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</si>
  <si>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</si>
  <si>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</si>
  <si>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</si>
  <si>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</si>
  <si>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</si>
  <si>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</si>
  <si>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</si>
  <si>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</si>
  <si>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</si>
  <si>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</si>
  <si>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</si>
  <si>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</si>
  <si>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</si>
  <si>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</si>
  <si>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</si>
  <si>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</si>
  <si>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</si>
  <si>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</si>
  <si>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</si>
  <si>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</si>
  <si>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</si>
  <si>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</si>
  <si>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</si>
  <si>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</si>
  <si>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</si>
  <si>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</si>
  <si>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</si>
  <si>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</si>
  <si>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</si>
  <si>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</si>
  <si>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</si>
  <si>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</si>
  <si>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</si>
  <si>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</si>
  <si>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</si>
  <si>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</si>
  <si>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</si>
  <si>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</si>
  <si>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</si>
  <si>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</si>
  <si>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</si>
  <si>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</si>
  <si>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</si>
  <si>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</si>
  <si>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</si>
  <si>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</si>
  <si>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</si>
  <si>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</si>
  <si>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</si>
  <si>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</si>
  <si>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</si>
  <si>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</si>
  <si>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</si>
  <si>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</si>
  <si>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</si>
  <si>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</si>
  <si>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</si>
  <si>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</si>
  <si>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</si>
  <si>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</si>
  <si>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</si>
  <si>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</si>
  <si>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</si>
  <si>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</si>
  <si>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</si>
  <si>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</si>
  <si>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</si>
  <si>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</si>
  <si>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</si>
  <si>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</si>
  <si>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</si>
  <si>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</si>
  <si>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</si>
  <si>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</si>
  <si>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</si>
  <si>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</si>
  <si>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</si>
  <si>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</si>
  <si>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</si>
  <si>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</si>
  <si>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</si>
  <si>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</si>
  <si>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</si>
  <si>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</si>
  <si>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</si>
  <si>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</si>
  <si>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</si>
  <si>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</si>
  <si>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</si>
  <si>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</si>
  <si>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</si>
  <si>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</si>
  <si>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</si>
  <si>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</si>
  <si>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</si>
  <si>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</si>
  <si>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</si>
  <si>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</si>
  <si>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</si>
  <si>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</si>
  <si>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</si>
  <si>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</si>
  <si>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</si>
  <si>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</si>
  <si>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</si>
  <si>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</si>
  <si>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</si>
  <si>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</si>
  <si>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</si>
  <si>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</si>
  <si>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</si>
  <si>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</si>
  <si>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</si>
  <si>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</si>
  <si>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</si>
  <si>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</si>
  <si>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</si>
  <si>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</si>
  <si>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</si>
  <si>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</si>
  <si>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</si>
  <si>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</si>
  <si>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</si>
  <si>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</si>
  <si>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</si>
  <si>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</si>
  <si>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</si>
  <si>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</si>
  <si>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</si>
  <si>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</si>
  <si>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</si>
  <si>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</si>
  <si>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</si>
  <si>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</si>
  <si>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</si>
  <si>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</si>
  <si>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</si>
  <si>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</si>
  <si>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</si>
  <si>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</si>
  <si>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</si>
  <si>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</si>
  <si>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</si>
  <si>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</si>
  <si>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</si>
  <si>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</si>
  <si>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</si>
  <si>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</si>
  <si>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</si>
  <si>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</si>
  <si>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</si>
  <si>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</si>
  <si>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</si>
  <si>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</si>
  <si>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</si>
  <si>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</si>
  <si>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</si>
  <si>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</si>
  <si>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</si>
  <si>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</si>
  <si>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</si>
  <si>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</si>
  <si>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</si>
  <si>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</si>
  <si>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</si>
  <si>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</si>
  <si>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</si>
  <si>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</si>
  <si>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</si>
  <si>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</si>
  <si>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</si>
  <si>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</si>
  <si>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</si>
  <si>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</si>
  <si>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</si>
  <si>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</si>
  <si>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</si>
  <si>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</si>
  <si>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</si>
  <si>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</si>
  <si>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</si>
  <si>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</si>
  <si>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</si>
  <si>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</si>
  <si>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</si>
  <si>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</si>
  <si>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</si>
  <si>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</si>
  <si>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</si>
  <si>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</si>
  <si>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</si>
  <si>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</si>
  <si>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</si>
  <si>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</si>
  <si>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</si>
  <si>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</si>
  <si>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</si>
  <si>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</si>
  <si>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</si>
  <si>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</si>
  <si>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</si>
  <si>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</si>
  <si>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</si>
  <si>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</si>
  <si>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</si>
  <si>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</si>
  <si>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</si>
  <si>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</si>
  <si>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</si>
  <si>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</si>
  <si>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</si>
  <si>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</si>
  <si>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</si>
  <si>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</si>
  <si>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</si>
  <si>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</si>
  <si>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</si>
  <si>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</si>
  <si>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</si>
  <si>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</si>
  <si>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</si>
  <si>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</si>
  <si>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</si>
  <si>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</si>
  <si>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</si>
  <si>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</si>
  <si>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</si>
  <si>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</si>
  <si>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</si>
  <si>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</si>
  <si>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</si>
  <si>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</si>
  <si>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</si>
  <si>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</si>
  <si>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</si>
  <si>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</si>
  <si>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</si>
  <si>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</si>
  <si>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</si>
  <si>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</si>
  <si>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</si>
  <si>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</si>
  <si>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</si>
  <si>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</si>
  <si>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</si>
  <si>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</si>
  <si>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</si>
  <si>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</si>
  <si>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</si>
  <si>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</si>
  <si>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</si>
  <si>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</si>
  <si>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</si>
  <si>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</si>
  <si>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</si>
  <si>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</si>
  <si>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</si>
  <si>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</si>
  <si>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</si>
  <si>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</si>
  <si>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</si>
  <si>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</si>
  <si>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</si>
  <si>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</si>
  <si>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</si>
  <si>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</si>
  <si>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</si>
  <si>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</si>
  <si>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</si>
  <si>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</si>
  <si>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</si>
  <si>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</si>
  <si>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</si>
  <si>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</si>
  <si>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</si>
  <si>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</si>
  <si>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</si>
  <si>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</si>
  <si>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</si>
  <si>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</si>
  <si>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</si>
  <si>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</si>
  <si>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</si>
  <si>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</si>
  <si>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</si>
  <si>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</si>
  <si>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</si>
  <si>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</si>
  <si>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</si>
  <si>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</si>
  <si>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</si>
  <si>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</si>
  <si>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</si>
  <si>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</si>
  <si>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</si>
  <si>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</si>
  <si>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</si>
  <si>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</si>
  <si>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</si>
  <si>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</si>
  <si>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</si>
  <si>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</si>
  <si>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</si>
  <si>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</si>
  <si>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</si>
  <si>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</si>
  <si>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</si>
  <si>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</si>
  <si>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</si>
  <si>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</si>
  <si>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</si>
  <si>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</si>
  <si>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</si>
  <si>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</si>
  <si>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</si>
  <si>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</si>
  <si>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</si>
  <si>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</si>
  <si>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</si>
  <si>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</si>
  <si>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</si>
  <si>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</si>
  <si>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</si>
  <si>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</si>
  <si>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</si>
  <si>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</si>
  <si>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</si>
  <si>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</si>
  <si>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</si>
  <si>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</si>
  <si>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</si>
  <si>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</si>
  <si>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</si>
  <si>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</si>
  <si>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</si>
  <si>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</si>
  <si>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</si>
  <si>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</si>
  <si>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</si>
  <si>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</si>
  <si>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</si>
  <si>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</si>
  <si>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</si>
  <si>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</si>
  <si>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</si>
  <si>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</si>
  <si>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</si>
  <si>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</si>
  <si>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</si>
  <si>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</si>
  <si>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</si>
  <si>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</si>
  <si>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</si>
  <si>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</si>
  <si>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</si>
  <si>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</si>
  <si>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</si>
  <si>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</si>
  <si>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</si>
  <si>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</si>
  <si>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</si>
  <si>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</si>
  <si>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</si>
  <si>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</si>
  <si>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</si>
  <si>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</si>
  <si>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</si>
  <si>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</si>
  <si>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</si>
  <si>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</si>
  <si>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</si>
  <si>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</si>
  <si>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</si>
  <si>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</si>
  <si>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</si>
  <si>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</si>
  <si>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</si>
  <si>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</si>
  <si>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</si>
  <si>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</si>
  <si>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</si>
  <si>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</si>
  <si>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</si>
  <si>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</si>
  <si>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</si>
  <si>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</si>
  <si>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</si>
  <si>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</si>
  <si>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</si>
  <si>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</si>
  <si>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</si>
  <si>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</si>
  <si>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</si>
  <si>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</si>
  <si>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</si>
  <si>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</si>
  <si>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</si>
  <si>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</si>
  <si>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</si>
  <si>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</si>
  <si>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</si>
  <si>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</si>
  <si>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</si>
  <si>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</si>
  <si>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</si>
  <si>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</si>
  <si>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</si>
  <si>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</si>
  <si>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</si>
  <si>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</si>
  <si>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</si>
  <si>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</si>
  <si>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</si>
  <si>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</si>
  <si>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</si>
  <si>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</si>
  <si>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</si>
  <si>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</si>
  <si>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</si>
  <si>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</si>
  <si>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</si>
  <si>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</si>
  <si>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</si>
  <si>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</si>
  <si>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</si>
  <si>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</si>
  <si>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</si>
  <si>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</si>
  <si>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</si>
  <si>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</si>
  <si>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</si>
  <si>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</si>
  <si>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</si>
  <si>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</si>
  <si>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</si>
  <si>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</si>
  <si>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</si>
  <si>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</si>
  <si>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</si>
  <si>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</si>
  <si>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</si>
  <si>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</si>
  <si>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</si>
  <si>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</si>
  <si>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</si>
  <si>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</si>
  <si>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</si>
  <si>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</si>
  <si>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</si>
  <si>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</si>
  <si>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</si>
  <si>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</si>
  <si>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</si>
  <si>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</si>
  <si>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</si>
  <si>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</si>
  <si>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</si>
  <si>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</si>
  <si>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</si>
  <si>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</si>
  <si>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</si>
  <si>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</si>
  <si>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</si>
  <si>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</si>
  <si>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</si>
  <si>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</si>
  <si>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</si>
  <si>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</si>
  <si>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</si>
  <si>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</si>
  <si>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</si>
  <si>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</si>
  <si>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</si>
  <si>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</si>
  <si>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</si>
  <si>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</si>
  <si>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</si>
  <si>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</si>
  <si>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</si>
  <si>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</si>
  <si>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</si>
  <si>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</si>
  <si>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</si>
  <si>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</si>
  <si>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</si>
  <si>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</si>
  <si>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</si>
  <si>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</si>
  <si>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</si>
  <si>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</si>
  <si>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</si>
  <si>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</si>
  <si>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</si>
  <si>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</si>
  <si>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</si>
  <si>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</si>
  <si>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</si>
  <si>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</si>
  <si>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</si>
  <si>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</si>
  <si>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</si>
  <si>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</si>
  <si>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</si>
  <si>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</si>
  <si>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</si>
  <si>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</si>
  <si>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</si>
  <si>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</si>
  <si>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</si>
  <si>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</si>
  <si>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</si>
  <si>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</si>
  <si>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</si>
  <si>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</si>
  <si>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</si>
  <si>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</si>
  <si>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</si>
  <si>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</si>
  <si>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</si>
  <si>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</si>
  <si>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</si>
  <si>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</si>
  <si>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</si>
  <si>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</si>
  <si>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</si>
  <si>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</si>
  <si>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</si>
  <si>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</si>
  <si>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</si>
  <si>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</si>
  <si>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</si>
  <si>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</si>
  <si>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</si>
  <si>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</si>
  <si>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</si>
  <si>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</si>
  <si>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</si>
  <si>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</si>
  <si>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</si>
  <si>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</si>
  <si>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</si>
  <si>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</si>
  <si>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</si>
  <si>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</si>
  <si>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</si>
  <si>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</si>
  <si>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</si>
  <si>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</si>
  <si>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</si>
  <si>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</si>
  <si>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</si>
  <si>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</si>
  <si>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</si>
  <si>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</si>
  <si>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</si>
  <si>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</si>
  <si>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</si>
  <si>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</si>
  <si>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</si>
  <si>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</si>
  <si>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</si>
  <si>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</si>
  <si>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</si>
  <si>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</si>
  <si>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</si>
  <si>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</si>
  <si>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</si>
  <si>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</si>
  <si>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</si>
  <si>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</si>
  <si>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</si>
  <si>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</si>
  <si>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</si>
  <si>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</si>
  <si>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</si>
  <si>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</si>
  <si>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</si>
  <si>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</si>
  <si>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</si>
  <si>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</si>
  <si>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</si>
  <si>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</si>
  <si>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</si>
  <si>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</si>
  <si>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</si>
  <si>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</si>
  <si>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</si>
  <si>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</si>
  <si>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</si>
  <si>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</si>
  <si>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</si>
  <si>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</si>
  <si>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</si>
  <si>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</si>
  <si>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</si>
  <si>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</si>
  <si>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</si>
  <si>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</si>
  <si>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</si>
  <si>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</si>
  <si>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</si>
  <si>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</si>
  <si>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</si>
  <si>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</si>
  <si>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</si>
  <si>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</si>
  <si>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</si>
  <si>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</si>
  <si>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</si>
  <si>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</si>
  <si>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</si>
  <si>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</si>
  <si>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</si>
  <si>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</si>
  <si>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</si>
  <si>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</si>
  <si>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</si>
  <si>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</si>
  <si>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</si>
  <si>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</si>
  <si>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</si>
  <si>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</si>
  <si>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</si>
  <si>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</si>
  <si>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</si>
  <si>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</si>
  <si>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</si>
  <si>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</si>
  <si>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</si>
  <si>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</si>
  <si>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</si>
  <si>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</si>
  <si>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</si>
  <si>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</si>
  <si>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</si>
  <si>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</si>
  <si>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</si>
  <si>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</si>
  <si>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</si>
  <si>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</si>
  <si>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</si>
  <si>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</si>
  <si>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</si>
  <si>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</si>
  <si>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</si>
  <si>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</si>
  <si>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</si>
  <si>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</si>
  <si>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</si>
  <si>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</si>
  <si>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</si>
  <si>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</si>
  <si>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</si>
  <si>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</si>
  <si>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</si>
  <si>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</si>
  <si>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</si>
  <si>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</si>
  <si>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</si>
  <si>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</si>
  <si>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</si>
  <si>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</si>
  <si>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</si>
  <si>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</si>
  <si>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</si>
  <si>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</si>
  <si>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</si>
  <si>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</si>
  <si>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</si>
  <si>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</si>
  <si>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</si>
  <si>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</si>
  <si>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</si>
  <si>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</si>
  <si>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</si>
  <si>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</si>
  <si>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</si>
  <si>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</si>
  <si>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</si>
  <si>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</si>
  <si>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</si>
  <si>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</si>
  <si>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</si>
  <si>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</si>
  <si>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</si>
  <si>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</si>
  <si>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</si>
  <si>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</si>
  <si>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</si>
  <si>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</si>
  <si>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</si>
  <si>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</si>
  <si>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</si>
  <si>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</si>
  <si>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</si>
  <si>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</si>
  <si>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</si>
  <si>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</si>
  <si>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</si>
  <si>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</si>
  <si>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</si>
  <si>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</si>
  <si>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</si>
  <si>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</si>
  <si>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</si>
  <si>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</si>
  <si>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</si>
  <si>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</si>
  <si>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</si>
  <si>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</si>
  <si>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</si>
  <si>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</si>
  <si>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</si>
  <si>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</si>
  <si>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</si>
  <si>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</si>
  <si>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</si>
  <si>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</si>
  <si>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</si>
  <si>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</si>
  <si>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</si>
  <si>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</si>
  <si>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</si>
  <si>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</si>
  <si>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</si>
  <si>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</si>
  <si>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</si>
  <si>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</si>
  <si>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</si>
  <si>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</si>
  <si>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</si>
  <si>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</si>
  <si>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</si>
  <si>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</si>
  <si>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</si>
  <si>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</si>
  <si>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</si>
  <si>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</si>
  <si>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</si>
  <si>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</si>
  <si>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</si>
  <si>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</si>
  <si>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</si>
  <si>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</si>
  <si>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</si>
  <si>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</si>
  <si>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</si>
  <si>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</si>
  <si>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</si>
  <si>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</si>
  <si>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</si>
  <si>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</si>
  <si>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</si>
  <si>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</si>
  <si>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</si>
  <si>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</si>
  <si>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</si>
  <si>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</si>
  <si>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</si>
  <si>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</si>
  <si>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</si>
  <si>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</si>
  <si>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</si>
  <si>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</si>
  <si>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</si>
  <si>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</si>
  <si>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</si>
  <si>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</si>
  <si>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</si>
  <si>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</si>
  <si>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</si>
  <si>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</si>
  <si>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</si>
  <si>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</si>
  <si>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</si>
  <si>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</si>
  <si>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</si>
  <si>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</si>
  <si>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</si>
  <si>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</si>
  <si>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</si>
  <si>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</si>
  <si>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</si>
  <si>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</si>
  <si>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</si>
  <si>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</si>
  <si>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</si>
  <si>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</si>
  <si>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</si>
  <si>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</si>
  <si>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</si>
  <si>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</si>
  <si>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</si>
  <si>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</si>
  <si>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</si>
  <si>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</si>
  <si>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</si>
  <si>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</si>
  <si>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</si>
  <si>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</si>
  <si>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</si>
  <si>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</si>
  <si>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</si>
  <si>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</si>
  <si>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</si>
  <si>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</si>
  <si>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</si>
  <si>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</si>
  <si>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</si>
  <si>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</si>
  <si>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</si>
  <si>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</si>
  <si>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</si>
  <si>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</si>
  <si>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</si>
  <si>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</si>
  <si>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</si>
  <si>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</si>
  <si>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</si>
  <si>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</si>
  <si>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</si>
  <si>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</si>
  <si>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</si>
  <si>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</si>
  <si>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</si>
  <si>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</si>
  <si>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</si>
  <si>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</si>
  <si>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</si>
  <si>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</si>
  <si>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</si>
  <si>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</si>
  <si>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</si>
  <si>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</si>
  <si>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</si>
  <si>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</si>
  <si>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</si>
  <si>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</si>
  <si>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</si>
  <si>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</si>
  <si>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</si>
  <si>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</si>
  <si>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</si>
  <si>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</si>
  <si>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</si>
  <si>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</si>
  <si>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</si>
  <si>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</si>
  <si>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</si>
  <si>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</si>
  <si>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</si>
  <si>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</si>
  <si>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</si>
  <si>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</si>
  <si>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</si>
  <si>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</si>
  <si>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</si>
  <si>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</si>
  <si>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</si>
  <si>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</si>
  <si>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</si>
  <si>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</si>
  <si>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</si>
  <si>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</si>
  <si>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</si>
  <si>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</si>
  <si>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</si>
  <si>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</si>
  <si>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</si>
  <si>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</si>
  <si>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</si>
  <si>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</si>
  <si>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</si>
  <si>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</si>
  <si>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</si>
  <si>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</si>
  <si>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</si>
  <si>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</si>
  <si>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</si>
  <si>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</si>
  <si>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</si>
  <si>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</si>
  <si>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</si>
  <si>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</si>
  <si>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</si>
  <si>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</si>
  <si>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</si>
  <si>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</si>
  <si>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</si>
  <si>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</si>
  <si>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</si>
  <si>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</si>
  <si>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</si>
  <si>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</si>
  <si>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</si>
  <si>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</si>
  <si>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</si>
  <si>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</si>
  <si>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</si>
  <si>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</si>
  <si>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</si>
  <si>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</si>
  <si>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</si>
  <si>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</si>
  <si>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</si>
  <si>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</si>
  <si>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</si>
  <si>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</si>
  <si>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</si>
  <si>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</si>
  <si>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</si>
  <si>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</si>
  <si>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</si>
  <si>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</si>
  <si>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</si>
  <si>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</si>
  <si>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</si>
  <si>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</si>
  <si>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</si>
  <si>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</si>
  <si>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</si>
  <si>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</si>
  <si>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</si>
  <si>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</si>
  <si>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</si>
  <si>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</si>
  <si>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</si>
  <si>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</si>
  <si>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</si>
  <si>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</si>
  <si>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</si>
  <si>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</si>
  <si>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</si>
  <si>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</si>
  <si>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</si>
  <si>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</si>
  <si>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</si>
  <si>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</si>
  <si>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</si>
  <si>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</si>
  <si>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</si>
  <si>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</si>
  <si>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</si>
  <si>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</si>
  <si>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</si>
  <si>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</si>
  <si>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</si>
  <si>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</si>
  <si>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</si>
  <si>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</si>
  <si>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</si>
  <si>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</si>
  <si>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</si>
  <si>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</si>
  <si>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</si>
  <si>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</si>
  <si>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</si>
  <si>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</si>
  <si>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</si>
  <si>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</si>
  <si>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</si>
  <si>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</si>
  <si>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</si>
  <si>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</si>
  <si>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</si>
  <si>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</si>
  <si>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</si>
  <si>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</si>
  <si>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</si>
  <si>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</si>
  <si>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</si>
  <si>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</si>
  <si>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</si>
  <si>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</si>
  <si>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</si>
  <si>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</si>
  <si>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</si>
  <si>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</si>
  <si>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</si>
  <si>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</si>
  <si>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</si>
  <si>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</si>
  <si>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</si>
  <si>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</si>
  <si>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</si>
  <si>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</si>
  <si>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</si>
  <si>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</si>
  <si>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</si>
  <si>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</si>
  <si>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</si>
  <si>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</si>
  <si>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</si>
  <si>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</si>
  <si>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</si>
  <si>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</si>
  <si>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</si>
  <si>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</si>
  <si>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</si>
  <si>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</si>
  <si>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</si>
  <si>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</si>
  <si>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</si>
  <si>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</si>
  <si>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</si>
  <si>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</si>
  <si>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</si>
  <si>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</si>
  <si>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</si>
  <si>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</si>
  <si>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</si>
  <si>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</si>
  <si>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</si>
  <si>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</si>
  <si>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</si>
  <si>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</si>
  <si>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</si>
  <si>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</si>
  <si>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</si>
  <si>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</si>
  <si>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</si>
  <si>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</si>
  <si>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</si>
  <si>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</si>
  <si>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</si>
  <si>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</si>
  <si>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</si>
  <si>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</si>
  <si>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</si>
  <si>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</si>
  <si>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</si>
  <si>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</si>
  <si>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</si>
  <si>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</si>
  <si>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</si>
  <si>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</si>
  <si>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</si>
  <si>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</si>
  <si>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</si>
  <si>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</si>
  <si>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</si>
  <si>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</si>
  <si>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</si>
  <si>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</si>
  <si>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</si>
  <si>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</si>
  <si>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</si>
  <si>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</si>
  <si>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</si>
  <si>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</si>
  <si>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</si>
  <si>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</si>
  <si>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</si>
  <si>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</si>
  <si>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</si>
  <si>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</si>
  <si>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</si>
  <si>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</si>
  <si>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</si>
  <si>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</si>
  <si>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</si>
  <si>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</si>
  <si>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</si>
  <si>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</si>
  <si>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</si>
  <si>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</si>
  <si>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</si>
  <si>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</si>
  <si>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</si>
  <si>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</si>
  <si>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</si>
  <si>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</si>
  <si>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</si>
  <si>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</si>
  <si>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</si>
  <si>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</si>
  <si>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</si>
  <si>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</si>
  <si>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</si>
  <si>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</si>
  <si>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</si>
  <si>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</si>
  <si>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</si>
  <si>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</si>
  <si>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</si>
  <si>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</si>
  <si>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</si>
  <si>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</si>
  <si>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</si>
  <si>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</si>
  <si>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</si>
  <si>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</si>
  <si>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</si>
  <si>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</si>
  <si>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</si>
  <si>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</si>
  <si>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</si>
  <si>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</si>
  <si>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</si>
  <si>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</si>
  <si>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</si>
  <si>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</si>
  <si>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</si>
  <si>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</si>
  <si>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</si>
  <si>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</si>
  <si>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</si>
  <si>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</si>
  <si>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</si>
  <si>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</si>
  <si>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</si>
  <si>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</si>
  <si>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</si>
  <si>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</si>
  <si>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</si>
  <si>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</si>
  <si>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</si>
  <si>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</si>
  <si>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</si>
  <si>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</si>
  <si>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</si>
  <si>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</si>
  <si>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</si>
  <si>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</si>
  <si>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</si>
  <si>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</si>
  <si>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</si>
  <si>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</si>
  <si>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</si>
  <si>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</si>
  <si>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</si>
  <si>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</si>
  <si>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</si>
  <si>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</si>
  <si>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</si>
  <si>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</si>
  <si>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</si>
  <si>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</si>
  <si>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</si>
  <si>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</si>
  <si>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</si>
  <si>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</si>
  <si>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</si>
  <si>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</si>
  <si>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</si>
  <si>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</si>
  <si>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</si>
  <si>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</si>
  <si>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</si>
  <si>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</si>
  <si>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</si>
  <si>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</si>
  <si>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</si>
  <si>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</si>
  <si>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</si>
  <si>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</si>
  <si>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</si>
  <si>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</si>
  <si>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</si>
  <si>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</si>
  <si>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</si>
  <si>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</si>
  <si>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</si>
  <si>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</si>
  <si>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</si>
  <si>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</si>
  <si>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</si>
  <si>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</si>
  <si>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</si>
  <si>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</si>
  <si>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</si>
  <si>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</si>
  <si>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</si>
  <si>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</si>
  <si>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</si>
  <si>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</si>
  <si>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</si>
  <si>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</si>
  <si>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</si>
  <si>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</si>
  <si>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</si>
  <si>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</si>
  <si>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</si>
  <si>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</si>
  <si>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</si>
  <si>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</si>
  <si>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</si>
  <si>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</si>
  <si>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</si>
  <si>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</si>
  <si>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</si>
  <si>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</si>
  <si>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</si>
  <si>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</si>
  <si>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</si>
  <si>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</si>
  <si>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</si>
  <si>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</si>
  <si>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</si>
  <si>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</si>
  <si>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</si>
  <si>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</si>
  <si>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</si>
  <si>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</si>
  <si>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</si>
  <si>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</si>
  <si>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</si>
  <si>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</si>
  <si>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</si>
  <si>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</si>
  <si>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</si>
  <si>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</si>
  <si>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</si>
  <si>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</si>
  <si>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</si>
  <si>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</si>
  <si>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</si>
  <si>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</si>
  <si>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</si>
  <si>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</si>
  <si>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</si>
  <si>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</si>
  <si>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</si>
  <si>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</si>
  <si>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</si>
  <si>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</si>
  <si>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</si>
  <si>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</si>
  <si>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</si>
  <si>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</si>
  <si>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</si>
  <si>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</si>
  <si>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</si>
  <si>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</si>
  <si>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</si>
  <si>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</si>
  <si>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</si>
  <si>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</si>
  <si>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</si>
  <si>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</si>
  <si>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</si>
  <si>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</si>
  <si>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</si>
  <si>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</si>
  <si>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</si>
  <si>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</si>
  <si>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</si>
  <si>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</si>
  <si>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</si>
  <si>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</si>
  <si>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</si>
  <si>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</si>
  <si>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</si>
  <si>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</si>
  <si>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</si>
  <si>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</si>
  <si>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</si>
  <si>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</si>
  <si>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</si>
  <si>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</si>
  <si>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</si>
  <si>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</si>
  <si>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</si>
  <si>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</si>
  <si>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</si>
  <si>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</si>
  <si>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</si>
  <si>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</si>
  <si>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</si>
  <si>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</si>
  <si>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</si>
  <si>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</si>
  <si>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</si>
  <si>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</si>
  <si>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</si>
  <si>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</si>
  <si>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</si>
  <si>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</si>
  <si>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</si>
  <si>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</si>
  <si>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</si>
  <si>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</si>
  <si>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</si>
  <si>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</si>
  <si>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</si>
  <si>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</si>
  <si>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</si>
  <si>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</si>
  <si>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</si>
  <si>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</si>
  <si>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</si>
  <si>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</si>
  <si>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</si>
  <si>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</si>
  <si>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</si>
  <si>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</si>
  <si>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</si>
  <si>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</si>
  <si>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</si>
  <si>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</si>
  <si>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</si>
  <si>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</si>
  <si>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</si>
  <si>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</si>
  <si>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</si>
  <si>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</si>
  <si>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</si>
  <si>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</si>
  <si>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</si>
  <si>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</si>
  <si>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</si>
  <si>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</si>
  <si>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</si>
  <si>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</si>
  <si>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</si>
  <si>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</si>
  <si>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</si>
  <si>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</si>
  <si>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</si>
  <si>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</si>
  <si>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</si>
  <si>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</si>
  <si>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</si>
  <si>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</si>
  <si>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</si>
  <si>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</si>
  <si>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</si>
  <si>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</si>
  <si>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</si>
  <si>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</si>
  <si>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</si>
  <si>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</si>
  <si>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</si>
  <si>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</si>
  <si>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</si>
  <si>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</si>
  <si>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</si>
  <si>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</si>
  <si>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</si>
  <si>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</si>
  <si>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</si>
  <si>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</si>
  <si>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</si>
  <si>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</si>
  <si>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</si>
  <si>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</si>
  <si>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</si>
  <si>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</si>
  <si>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</si>
  <si>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</si>
  <si>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</si>
  <si>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</si>
  <si>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</si>
  <si>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</si>
  <si>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</si>
  <si>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</si>
  <si>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</si>
  <si>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</si>
  <si>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</si>
  <si>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</si>
  <si>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</si>
  <si>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</si>
  <si>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</si>
  <si>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</si>
  <si>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</si>
  <si>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</si>
  <si>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</si>
  <si>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</si>
  <si>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</si>
  <si>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</si>
  <si>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</si>
  <si>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</si>
  <si>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</si>
  <si>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</si>
  <si>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</si>
  <si>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</si>
  <si>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</si>
  <si>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</si>
  <si>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</si>
  <si>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</si>
  <si>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</si>
  <si>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</si>
  <si>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</si>
  <si>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</si>
  <si>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</si>
  <si>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</si>
  <si>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</si>
  <si>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</si>
  <si>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</si>
  <si>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</si>
  <si>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</si>
  <si>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</si>
  <si>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</si>
  <si>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</si>
  <si>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</si>
  <si>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</si>
  <si>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</si>
  <si>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</si>
  <si>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</si>
  <si>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</si>
  <si>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</si>
  <si>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</si>
  <si>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</si>
  <si>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</si>
  <si>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</si>
  <si>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</si>
  <si>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</si>
  <si>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</si>
  <si>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</si>
  <si>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</si>
  <si>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</si>
  <si>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</si>
  <si>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</si>
  <si>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</si>
  <si>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</si>
  <si>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</si>
  <si>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</si>
  <si>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</si>
  <si>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</si>
  <si>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</si>
  <si>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</si>
  <si>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</si>
  <si>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</si>
  <si>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</si>
  <si>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</si>
  <si>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</si>
  <si>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</si>
  <si>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</si>
  <si>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</si>
  <si>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</si>
  <si>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</si>
  <si>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</si>
  <si>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</si>
  <si>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</si>
  <si>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</si>
  <si>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</si>
  <si>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</si>
  <si>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</si>
  <si>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</si>
  <si>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</si>
  <si>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</si>
  <si>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</si>
  <si>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</si>
  <si>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</si>
  <si>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</si>
  <si>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</si>
  <si>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</si>
  <si>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</si>
  <si>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</si>
  <si>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</si>
  <si>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</si>
  <si>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</si>
  <si>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</si>
  <si>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</si>
  <si>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</si>
  <si>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</si>
  <si>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</si>
  <si>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</si>
  <si>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</si>
  <si>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</si>
  <si>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</si>
  <si>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</si>
  <si>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</si>
  <si>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</si>
  <si>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</si>
  <si>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</si>
  <si>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</si>
  <si>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</si>
  <si>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</si>
  <si>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</si>
  <si>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</si>
  <si>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</si>
  <si>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</si>
  <si>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</si>
  <si>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</si>
  <si>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</si>
  <si>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</si>
  <si>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</si>
  <si>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</si>
  <si>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</si>
  <si>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</si>
  <si>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</si>
  <si>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</si>
  <si>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</si>
  <si>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</si>
  <si>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</si>
  <si>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</si>
  <si>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</si>
  <si>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</si>
  <si>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</si>
  <si>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</si>
  <si>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</si>
  <si>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</si>
  <si>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</si>
  <si>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</si>
  <si>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</si>
  <si>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</si>
  <si>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</si>
  <si>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</si>
  <si>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</si>
  <si>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</si>
  <si>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</si>
  <si>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</si>
  <si>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</si>
  <si>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</si>
  <si>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</si>
  <si>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</si>
  <si>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</si>
  <si>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</si>
  <si>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</si>
  <si>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</si>
  <si>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</si>
  <si>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</si>
  <si>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</si>
  <si>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</si>
  <si>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</si>
  <si>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</si>
  <si>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</si>
  <si>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</si>
  <si>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</si>
  <si>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</si>
  <si>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</si>
  <si>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</si>
  <si>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</si>
  <si>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</si>
  <si>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</si>
  <si>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</si>
  <si>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</si>
  <si>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</si>
  <si>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</si>
  <si>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</si>
  <si>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</si>
  <si>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</si>
  <si>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</si>
  <si>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</si>
  <si>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</si>
  <si>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</si>
  <si>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</si>
  <si>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</si>
  <si>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</si>
  <si>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</si>
  <si>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</si>
  <si>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</si>
  <si>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</si>
  <si>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</si>
  <si>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</si>
  <si>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</si>
  <si>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</si>
  <si>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</si>
  <si>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</si>
  <si>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</si>
  <si>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</si>
  <si>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</si>
  <si>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</si>
  <si>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</si>
  <si>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</si>
  <si>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</si>
  <si>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</si>
  <si>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</si>
  <si>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</si>
  <si>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</si>
  <si>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</si>
  <si>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</si>
  <si>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</si>
  <si>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</si>
  <si>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</si>
  <si>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</si>
  <si>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</si>
  <si>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</si>
  <si>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</si>
  <si>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</si>
  <si>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</si>
  <si>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</si>
  <si>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</si>
  <si>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</si>
  <si>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</si>
  <si>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</si>
  <si>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</si>
  <si>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</si>
  <si>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</si>
  <si>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</si>
  <si>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</si>
  <si>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</si>
  <si>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</si>
  <si>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</si>
  <si>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</si>
  <si>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</si>
  <si>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</si>
  <si>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</si>
  <si>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</si>
  <si>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</si>
  <si>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</si>
  <si>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</si>
  <si>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</si>
  <si>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</si>
  <si>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</si>
  <si>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</si>
  <si>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</si>
  <si>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</si>
  <si>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</si>
  <si>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</si>
  <si>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</si>
  <si>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</si>
  <si>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</si>
  <si>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</si>
  <si>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</si>
  <si>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</si>
  <si>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</si>
  <si>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</si>
  <si>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</si>
  <si>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</si>
  <si>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</si>
  <si>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</si>
  <si>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</si>
  <si>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</si>
  <si>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</si>
  <si>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</si>
  <si>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</si>
  <si>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</si>
  <si>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</si>
  <si>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</si>
  <si>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</si>
  <si>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</si>
  <si>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</si>
  <si>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</si>
  <si>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</si>
  <si>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</si>
  <si>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</si>
  <si>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</si>
  <si>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</si>
  <si>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</si>
  <si>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</si>
  <si>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</si>
  <si>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</si>
  <si>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</si>
  <si>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</si>
  <si>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</si>
  <si>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</si>
  <si>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</si>
  <si>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</si>
  <si>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</si>
  <si>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</si>
  <si>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</si>
  <si>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</si>
  <si>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</si>
  <si>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</si>
  <si>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</si>
  <si>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</si>
  <si>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</si>
  <si>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</si>
  <si>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</si>
  <si>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</si>
  <si>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</si>
  <si>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</si>
  <si>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</si>
  <si>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</si>
  <si>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</si>
  <si>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</si>
  <si>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</si>
  <si>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</si>
  <si>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</si>
  <si>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</si>
  <si>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</si>
  <si>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</si>
  <si>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</si>
  <si>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</si>
  <si>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</si>
  <si>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</si>
  <si>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</si>
  <si>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</si>
  <si>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</si>
  <si>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</si>
  <si>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</si>
  <si>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</si>
  <si>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</si>
  <si>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</si>
  <si>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</si>
  <si>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</si>
  <si>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</si>
  <si>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</si>
  <si>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</si>
  <si>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</si>
  <si>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</si>
  <si>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</si>
  <si>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</si>
  <si>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</si>
  <si>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</si>
  <si>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</si>
  <si>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</si>
  <si>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</si>
  <si>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</si>
  <si>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</si>
  <si>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</si>
  <si>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</si>
  <si>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</si>
  <si>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</si>
  <si>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</si>
  <si>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</si>
  <si>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</si>
  <si>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</si>
  <si>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</si>
  <si>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</si>
  <si>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</si>
  <si>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</si>
  <si>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</si>
  <si>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</si>
  <si>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</si>
  <si>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</si>
  <si>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</si>
  <si>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</si>
  <si>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</si>
  <si>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</si>
  <si>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</si>
  <si>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</si>
  <si>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</si>
  <si>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</si>
  <si>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</si>
  <si>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</si>
  <si>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</si>
  <si>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</si>
  <si>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</si>
  <si>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</si>
  <si>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</si>
  <si>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</si>
  <si>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</si>
  <si>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</si>
  <si>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</si>
  <si>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</si>
  <si>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</si>
  <si>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</si>
  <si>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</si>
  <si>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</si>
  <si>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</si>
  <si>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</si>
  <si>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</si>
  <si>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</si>
  <si>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</si>
  <si>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</si>
  <si>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</si>
  <si>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</si>
  <si>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</si>
  <si>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</si>
  <si>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</si>
  <si>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</si>
  <si>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</si>
  <si>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</si>
  <si>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</si>
  <si>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</si>
  <si>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</si>
  <si>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</si>
  <si>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</si>
  <si>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</si>
  <si>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</si>
  <si>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</si>
  <si>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</si>
  <si>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</si>
  <si>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</si>
  <si>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</si>
  <si>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</si>
  <si>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</si>
  <si>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</si>
  <si>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</si>
  <si>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</si>
  <si>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</si>
  <si>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</si>
  <si>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</si>
  <si>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</si>
  <si>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</si>
  <si>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</si>
  <si>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</si>
  <si>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</si>
  <si>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</si>
  <si>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</si>
  <si>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</si>
  <si>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</si>
  <si>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</si>
  <si>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</si>
  <si>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</si>
  <si>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</si>
  <si>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</si>
  <si>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</si>
  <si>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</si>
  <si>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</si>
  <si>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</si>
  <si>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</si>
  <si>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</si>
  <si>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</si>
  <si>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</si>
  <si>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</si>
  <si>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</si>
  <si>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</si>
  <si>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</si>
  <si>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</si>
  <si>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</si>
  <si>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</si>
  <si>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</si>
  <si>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</si>
  <si>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</si>
  <si>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</si>
  <si>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</si>
  <si>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</si>
  <si>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</si>
  <si>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</si>
  <si>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</si>
  <si>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</si>
  <si>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</si>
  <si>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</si>
  <si>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</si>
  <si>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</si>
  <si>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</si>
  <si>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</si>
  <si>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</si>
  <si>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</si>
  <si>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</si>
  <si>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</si>
  <si>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</si>
  <si>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</si>
  <si>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</si>
  <si>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</si>
  <si>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</si>
  <si>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</si>
  <si>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</si>
  <si>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</si>
  <si>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</si>
  <si>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</si>
  <si>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</si>
  <si>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</si>
  <si>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</si>
  <si>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</si>
  <si>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</si>
  <si>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</si>
  <si>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</si>
  <si>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</si>
  <si>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</si>
  <si>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</si>
  <si>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</si>
  <si>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</si>
  <si>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</si>
  <si>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</si>
  <si>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</si>
  <si>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</si>
  <si>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</si>
  <si>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</si>
  <si>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</si>
  <si>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</si>
  <si>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</si>
  <si>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</si>
  <si>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</si>
  <si>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</si>
  <si>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</si>
  <si>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</si>
  <si>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</si>
  <si>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</si>
  <si>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</si>
  <si>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</si>
  <si>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</si>
  <si>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</si>
  <si>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</si>
  <si>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</si>
  <si>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</si>
  <si>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</si>
  <si>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</si>
  <si>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</si>
  <si>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</si>
  <si>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</si>
  <si>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</si>
  <si>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</si>
  <si>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</si>
  <si>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</si>
  <si>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</si>
  <si>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</si>
  <si>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</si>
  <si>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</si>
  <si>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</si>
  <si>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</si>
  <si>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</si>
  <si>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</si>
  <si>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</si>
  <si>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</si>
  <si>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</si>
  <si>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</si>
  <si>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</si>
  <si>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</si>
  <si>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</si>
  <si>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</si>
  <si>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</si>
  <si>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</si>
  <si>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</si>
  <si>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</si>
  <si>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</si>
  <si>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</si>
  <si>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</si>
  <si>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</si>
  <si>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</si>
  <si>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</si>
  <si>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</si>
  <si>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</si>
  <si>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</si>
  <si>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</si>
  <si>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</si>
  <si>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</si>
  <si>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</si>
  <si>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</si>
  <si>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</si>
  <si>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</si>
  <si>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</si>
  <si>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</si>
  <si>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</si>
  <si>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</si>
  <si>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</si>
  <si>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</si>
  <si>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</si>
  <si>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</si>
  <si>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</si>
  <si>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</si>
  <si>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</si>
  <si>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</si>
  <si>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</si>
  <si>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</si>
  <si>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</si>
  <si>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</si>
  <si>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</si>
  <si>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</si>
  <si>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</si>
  <si>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</si>
  <si>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</si>
  <si>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</si>
  <si>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</si>
  <si>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</si>
  <si>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</si>
  <si>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</si>
  <si>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</si>
  <si>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</si>
  <si>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</si>
  <si>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</si>
  <si>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</si>
  <si>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</si>
  <si>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</si>
  <si>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</si>
  <si>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</si>
  <si>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</si>
  <si>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</si>
  <si>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</si>
  <si>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</si>
  <si>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</si>
  <si>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</si>
  <si>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</si>
  <si>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</si>
  <si>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</si>
  <si>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</si>
  <si>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</si>
  <si>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</si>
  <si>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</si>
  <si>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</si>
  <si>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</si>
  <si>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</si>
  <si>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</si>
  <si>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</si>
  <si>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</si>
  <si>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</si>
  <si>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</si>
  <si>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</si>
  <si>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</si>
  <si>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</si>
  <si>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</si>
  <si>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</si>
  <si>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</si>
  <si>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</si>
  <si>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</si>
  <si>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</si>
  <si>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</si>
  <si>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</si>
  <si>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</si>
  <si>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</si>
  <si>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</si>
  <si>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</si>
  <si>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</si>
  <si>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</si>
  <si>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</si>
  <si>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</si>
  <si>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</si>
  <si>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</si>
  <si>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</si>
  <si>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</si>
  <si>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</si>
  <si>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</si>
  <si>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</si>
  <si>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</si>
  <si>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</si>
  <si>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</si>
  <si>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</si>
  <si>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</si>
  <si>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</si>
  <si>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</si>
  <si>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</si>
  <si>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</si>
  <si>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</si>
  <si>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</si>
  <si>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</si>
  <si>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</si>
  <si>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</si>
  <si>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</si>
  <si>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</si>
  <si>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</si>
  <si>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</si>
  <si>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</si>
  <si>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</si>
  <si>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</si>
  <si>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</si>
  <si>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</si>
  <si>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</si>
  <si>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</si>
  <si>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</si>
  <si>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</si>
  <si>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</si>
  <si>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</si>
  <si>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</si>
  <si>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</si>
  <si>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</si>
  <si>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</si>
  <si>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</si>
  <si>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</si>
  <si>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</si>
  <si>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</si>
  <si>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</si>
  <si>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</si>
  <si>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</si>
  <si>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</si>
  <si>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</si>
  <si>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</si>
  <si>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</si>
  <si>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</si>
  <si>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</si>
  <si>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</si>
  <si>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</si>
  <si>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</si>
  <si>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</si>
  <si>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</si>
  <si>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</si>
  <si>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</si>
  <si>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</si>
  <si>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</si>
  <si>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</si>
  <si>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</si>
  <si>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</si>
  <si>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</si>
  <si>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</si>
  <si>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</si>
  <si>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</si>
  <si>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</si>
  <si>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</si>
  <si>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</si>
  <si>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</si>
  <si>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</si>
  <si>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</si>
  <si>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</si>
  <si>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</si>
  <si>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</si>
  <si>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</si>
  <si>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</si>
  <si>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</si>
  <si>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</si>
  <si>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</si>
  <si>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</si>
  <si>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</si>
  <si>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</si>
  <si>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</si>
  <si>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</si>
  <si>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</si>
  <si>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</si>
  <si>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</si>
  <si>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</si>
  <si>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</si>
  <si>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</si>
  <si>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</si>
  <si>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</si>
  <si>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</si>
  <si>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</si>
  <si>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</si>
  <si>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</si>
  <si>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</si>
  <si>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</si>
  <si>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</si>
  <si>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</si>
  <si>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</si>
  <si>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</si>
  <si>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</si>
  <si>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</si>
  <si>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</si>
  <si>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</si>
  <si>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</si>
  <si>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</si>
  <si>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</si>
  <si>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</si>
  <si>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</si>
  <si>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</si>
  <si>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</si>
  <si>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</si>
  <si>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</si>
  <si>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</si>
  <si>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</si>
  <si>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</si>
  <si>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</si>
  <si>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</si>
  <si>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</si>
  <si>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</si>
  <si>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</si>
  <si>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</si>
  <si>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</si>
  <si>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</si>
  <si>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</si>
  <si>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</si>
  <si>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</si>
  <si>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</si>
  <si>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</si>
  <si>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</si>
  <si>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</si>
  <si>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</si>
  <si>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</si>
  <si>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</si>
  <si>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</si>
  <si>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</si>
  <si>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</si>
  <si>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</si>
  <si>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</si>
  <si>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</si>
  <si>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</si>
  <si>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</si>
  <si>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</si>
  <si>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</si>
  <si>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</si>
  <si>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</si>
  <si>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</si>
  <si>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</si>
  <si>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</si>
  <si>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</si>
  <si>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</si>
  <si>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</si>
  <si>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</si>
  <si>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</si>
  <si>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</si>
  <si>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</si>
  <si>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</si>
  <si>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</si>
  <si>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</si>
  <si>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</si>
  <si>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</si>
  <si>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</si>
  <si>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</si>
  <si>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</si>
  <si>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</si>
  <si>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</si>
  <si>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</si>
  <si>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</si>
  <si>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</si>
  <si>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</si>
  <si>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</si>
  <si>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</si>
  <si>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</si>
  <si>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</si>
  <si>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</si>
  <si>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</si>
  <si>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</si>
  <si>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</si>
  <si>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</si>
  <si>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</si>
  <si>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</si>
  <si>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</si>
  <si>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</si>
  <si>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</si>
  <si>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</si>
  <si>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</si>
  <si>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</si>
  <si>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</si>
  <si>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</si>
  <si>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</si>
  <si>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</si>
  <si>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</si>
  <si>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</si>
  <si>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</si>
  <si>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</si>
  <si>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</si>
  <si>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</si>
  <si>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</si>
  <si>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</si>
  <si>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</si>
  <si>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</si>
  <si>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</si>
  <si>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</si>
  <si>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</si>
  <si>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</si>
  <si>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</si>
  <si>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</si>
  <si>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</si>
  <si>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</si>
  <si>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</si>
  <si>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</si>
  <si>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</si>
  <si>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</si>
  <si>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</si>
  <si>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</si>
  <si>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</si>
  <si>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</si>
  <si>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</si>
  <si>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</si>
  <si>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</si>
  <si>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</si>
  <si>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</si>
  <si>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</si>
  <si>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</si>
  <si>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</si>
  <si>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</si>
  <si>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</si>
  <si>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</si>
  <si>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</si>
  <si>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</si>
  <si>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</si>
  <si>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</si>
  <si>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</si>
  <si>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</si>
  <si>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</si>
  <si>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</si>
  <si>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</si>
  <si>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</si>
  <si>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</si>
  <si>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</si>
  <si>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</si>
  <si>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</si>
  <si>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</si>
  <si>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</si>
  <si>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</si>
  <si>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</si>
  <si>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</si>
  <si>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</si>
  <si>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</si>
  <si>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</si>
  <si>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</si>
  <si>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</si>
  <si>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</si>
  <si>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</si>
  <si>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</si>
  <si>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</si>
  <si>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</si>
  <si>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</si>
  <si>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</si>
  <si>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</si>
  <si>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</si>
  <si>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</si>
  <si>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</si>
  <si>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</si>
  <si>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</si>
  <si>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</si>
  <si>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</si>
  <si>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</si>
  <si>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</si>
  <si>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</si>
  <si>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</si>
  <si>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</si>
  <si>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</si>
  <si>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</si>
  <si>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</si>
  <si>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</si>
  <si>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</si>
  <si>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</si>
  <si>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</si>
  <si>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</si>
  <si>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</si>
  <si>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</si>
  <si>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</si>
  <si>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</si>
  <si>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</si>
  <si>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</si>
  <si>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</si>
  <si>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</si>
  <si>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</si>
  <si>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</si>
  <si>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</si>
  <si>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</si>
  <si>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</si>
  <si>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</si>
  <si>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</si>
  <si>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</si>
  <si>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</si>
  <si>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</si>
  <si>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</si>
  <si>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</si>
  <si>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</si>
  <si>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</si>
  <si>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</si>
  <si>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</si>
  <si>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</si>
  <si>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</si>
  <si>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</si>
  <si>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</si>
  <si>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</si>
  <si>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</si>
  <si>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</si>
  <si>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</si>
  <si>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</si>
  <si>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</si>
  <si>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</si>
  <si>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</si>
  <si>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</si>
  <si>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</si>
  <si>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</si>
  <si>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</si>
  <si>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</si>
  <si>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</si>
  <si>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</si>
  <si>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</si>
  <si>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</si>
  <si>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</si>
  <si>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</si>
  <si>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</si>
  <si>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</si>
  <si>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</si>
  <si>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</si>
  <si>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</si>
  <si>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</si>
  <si>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</si>
  <si>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</si>
  <si>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</si>
  <si>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</si>
  <si>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</si>
  <si>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</si>
  <si>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</si>
  <si>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</si>
  <si>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</si>
  <si>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</si>
  <si>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</si>
  <si>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</si>
  <si>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</si>
  <si>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</si>
  <si>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</si>
  <si>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</si>
  <si>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</si>
  <si>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</si>
  <si>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</si>
  <si>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</si>
  <si>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</si>
  <si>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</si>
  <si>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</si>
  <si>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</si>
  <si>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</si>
  <si>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</si>
  <si>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</si>
  <si>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</si>
  <si>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</si>
  <si>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</si>
  <si>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</si>
  <si>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</si>
  <si>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</si>
  <si>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</si>
  <si>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</si>
  <si>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</si>
  <si>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</si>
  <si>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</si>
  <si>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</si>
  <si>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</si>
  <si>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</si>
  <si>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</si>
  <si>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</si>
  <si>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</si>
  <si>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</si>
  <si>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</si>
  <si>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</si>
  <si>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</si>
  <si>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</si>
  <si>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</si>
  <si>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</si>
  <si>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</si>
  <si>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</si>
  <si>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</si>
  <si>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</si>
  <si>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</si>
  <si>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</si>
  <si>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</si>
  <si>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</si>
  <si>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</si>
  <si>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</si>
  <si>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</si>
  <si>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</si>
  <si>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</si>
  <si>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</si>
  <si>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</si>
  <si>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</si>
  <si>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</si>
  <si>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</si>
  <si>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</si>
  <si>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</si>
  <si>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</si>
  <si>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</si>
  <si>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</si>
  <si>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</si>
  <si>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</si>
  <si>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</si>
  <si>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</si>
  <si>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</si>
  <si>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</si>
  <si>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</si>
  <si>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</si>
  <si>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</si>
  <si>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</si>
  <si>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</si>
  <si>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</si>
  <si>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</si>
  <si>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</si>
  <si>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</si>
  <si>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</si>
  <si>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</si>
  <si>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</si>
  <si>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</si>
  <si>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</si>
  <si>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</si>
  <si>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</si>
  <si>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</si>
  <si>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</si>
  <si>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</si>
  <si>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</si>
  <si>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</si>
  <si>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</si>
  <si>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</si>
  <si>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</si>
  <si>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</si>
  <si>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</si>
  <si>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</si>
  <si>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</si>
  <si>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</si>
  <si>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</si>
  <si>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</si>
  <si>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</si>
  <si>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</si>
  <si>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</si>
  <si>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</si>
  <si>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</si>
  <si>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</si>
  <si>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</si>
  <si>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</si>
  <si>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</si>
  <si>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</si>
  <si>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</si>
  <si>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</si>
  <si>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</si>
  <si>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</si>
  <si>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</si>
  <si>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</si>
  <si>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</si>
  <si>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</si>
  <si>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</si>
  <si>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</si>
  <si>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</si>
  <si>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</si>
  <si>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</si>
  <si>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</si>
  <si>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</si>
  <si>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</si>
  <si>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</si>
  <si>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</si>
  <si>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</si>
  <si>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</si>
  <si>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</si>
  <si>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</si>
  <si>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</si>
  <si>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</si>
  <si>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</si>
  <si>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</si>
  <si>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</si>
  <si>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</si>
  <si>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</si>
  <si>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</si>
  <si>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</si>
  <si>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</si>
  <si>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</si>
  <si>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</si>
  <si>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</si>
  <si>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</si>
  <si>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</si>
  <si>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</si>
  <si>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</si>
  <si>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</si>
  <si>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</si>
  <si>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</si>
  <si>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</si>
  <si>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</si>
  <si>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</si>
  <si>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</si>
  <si>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</si>
  <si>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</si>
  <si>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</si>
  <si>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</si>
  <si>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</si>
  <si>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</si>
  <si>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</si>
  <si>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</si>
  <si>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</si>
  <si>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</si>
  <si>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</si>
  <si>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</si>
  <si>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</si>
  <si>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</si>
  <si>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</si>
  <si>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</si>
  <si>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</si>
  <si>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</si>
  <si>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</si>
  <si>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</si>
  <si>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</si>
  <si>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</si>
  <si>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</si>
  <si>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</si>
  <si>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</si>
  <si>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</si>
  <si>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</si>
  <si>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</si>
  <si>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</si>
  <si>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</si>
  <si>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</si>
  <si>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</si>
  <si>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</si>
  <si>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</si>
  <si>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</si>
  <si>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</si>
  <si>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</si>
  <si>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</si>
  <si>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</si>
  <si>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</si>
  <si>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</si>
  <si>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</si>
  <si>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</si>
  <si>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</si>
  <si>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</si>
  <si>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</si>
  <si>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</si>
  <si>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</si>
  <si>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</si>
  <si>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</si>
  <si>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</si>
  <si>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</si>
  <si>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</si>
  <si>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</si>
  <si>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</si>
  <si>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</si>
  <si>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</si>
  <si>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</si>
  <si>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</si>
  <si>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</si>
  <si>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</si>
  <si>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</si>
  <si>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</si>
  <si>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</si>
  <si>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</si>
  <si>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</si>
  <si>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</si>
  <si>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</si>
  <si>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</si>
  <si>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</si>
  <si>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</si>
  <si>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</si>
  <si>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</si>
  <si>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</si>
  <si>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</si>
  <si>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</si>
  <si>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</si>
  <si>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</si>
  <si>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</si>
  <si>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</si>
  <si>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</si>
  <si>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</si>
  <si>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</si>
  <si>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</si>
  <si>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</si>
  <si>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</si>
  <si>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</si>
  <si>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</si>
  <si>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</si>
  <si>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</si>
  <si>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</si>
  <si>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</si>
  <si>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</si>
  <si>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</si>
  <si>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</si>
  <si>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</si>
  <si>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</si>
  <si>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</si>
  <si>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</si>
  <si>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</si>
  <si>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</si>
  <si>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</si>
  <si>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</si>
  <si>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</si>
  <si>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</si>
  <si>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</si>
  <si>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</si>
  <si>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</si>
  <si>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</si>
  <si>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</si>
  <si>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</si>
  <si>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</si>
  <si>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</si>
  <si>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</si>
  <si>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</si>
  <si>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</si>
  <si>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</si>
  <si>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</si>
  <si>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</si>
  <si>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</si>
  <si>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</si>
  <si>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</si>
  <si>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</si>
  <si>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</si>
  <si>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</si>
  <si>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</si>
  <si>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</si>
  <si>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</si>
  <si>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</si>
  <si>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</si>
  <si>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</si>
  <si>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</si>
  <si>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</si>
  <si>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</si>
  <si>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</si>
  <si>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</si>
  <si>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</si>
  <si>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</si>
  <si>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</si>
  <si>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</si>
  <si>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</si>
  <si>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</si>
  <si>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</si>
  <si>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</si>
  <si>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</si>
  <si>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</si>
  <si>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</si>
  <si>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</si>
  <si>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</si>
  <si>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</si>
  <si>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</si>
  <si>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</si>
  <si>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</si>
  <si>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</si>
  <si>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</si>
  <si>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</si>
  <si>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</si>
  <si>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</si>
  <si>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</si>
  <si>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</si>
  <si>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</si>
  <si>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</si>
  <si>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</si>
  <si>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</si>
  <si>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</si>
  <si>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</si>
  <si>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</si>
  <si>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</si>
  <si>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</si>
  <si>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</si>
  <si>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</si>
  <si>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</si>
  <si>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</si>
  <si>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</si>
  <si>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</si>
  <si>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</si>
  <si>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</si>
  <si>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</si>
  <si>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</si>
  <si>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</si>
  <si>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</si>
  <si>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</si>
  <si>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</si>
  <si>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</si>
  <si>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</si>
  <si>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</si>
  <si>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</si>
  <si>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</si>
  <si>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</si>
  <si>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</si>
  <si>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</si>
  <si>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</si>
  <si>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</si>
  <si>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</si>
  <si>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</si>
  <si>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</si>
  <si>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</si>
  <si>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</si>
  <si>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</si>
  <si>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</si>
  <si>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</si>
  <si>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</si>
  <si>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</si>
  <si>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</si>
  <si>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</si>
  <si>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</si>
  <si>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</si>
  <si>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</si>
  <si>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</si>
  <si>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</si>
  <si>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</si>
  <si>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</si>
  <si>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</si>
  <si>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</si>
  <si>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</si>
  <si>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</si>
  <si>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</si>
  <si>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</si>
  <si>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</si>
  <si>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</si>
  <si>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</si>
  <si>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</si>
  <si>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</si>
  <si>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</si>
  <si>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</si>
  <si>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</si>
  <si>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</si>
  <si>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</si>
  <si>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</si>
  <si>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</si>
  <si>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</si>
  <si>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</si>
  <si>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</si>
  <si>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</si>
  <si>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</si>
  <si>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</si>
  <si>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</si>
  <si>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</si>
  <si>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</si>
  <si>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</si>
  <si>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</si>
  <si>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</si>
  <si>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</si>
  <si>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</si>
  <si>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</si>
  <si>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</si>
  <si>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</si>
  <si>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</si>
  <si>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</si>
  <si>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</si>
  <si>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</si>
  <si>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</si>
  <si>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</si>
  <si>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</si>
  <si>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</si>
  <si>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</si>
  <si>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</si>
  <si>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</si>
  <si>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</si>
  <si>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</si>
  <si>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</si>
  <si>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</si>
  <si>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</si>
  <si>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</si>
  <si>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</si>
  <si>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</si>
  <si>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</si>
  <si>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</si>
  <si>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</si>
  <si>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</si>
  <si>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</si>
  <si>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</si>
  <si>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</si>
  <si>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</si>
  <si>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</si>
  <si>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</si>
  <si>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</si>
  <si>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</si>
  <si>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</si>
  <si>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</si>
  <si>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</si>
  <si>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</si>
  <si>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</si>
  <si>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</si>
  <si>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</si>
  <si>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</si>
  <si>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</si>
  <si>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</si>
  <si>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</si>
  <si>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</si>
  <si>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</si>
  <si>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</si>
  <si>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</si>
  <si>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</si>
  <si>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</si>
  <si>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</si>
  <si>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</si>
  <si>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</si>
  <si>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</si>
  <si>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</si>
  <si>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</si>
  <si>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</si>
  <si>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</si>
  <si>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</si>
  <si>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</si>
  <si>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</si>
  <si>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</si>
  <si>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</si>
  <si>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</si>
  <si>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</si>
  <si>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</si>
  <si>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</si>
  <si>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</si>
  <si>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</si>
  <si>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</si>
  <si>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</si>
  <si>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</si>
  <si>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</si>
  <si>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</si>
  <si>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</si>
  <si>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</si>
  <si>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</si>
  <si>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</si>
  <si>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</si>
  <si>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</si>
  <si>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</si>
  <si>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</si>
  <si>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</si>
  <si>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</si>
  <si>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</si>
  <si>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</si>
  <si>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</si>
  <si>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</si>
  <si>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</si>
  <si>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</si>
  <si>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</si>
  <si>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</si>
  <si>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</si>
  <si>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</si>
  <si>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</si>
  <si>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</si>
  <si>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</si>
  <si>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</si>
  <si>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</si>
  <si>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</si>
  <si>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</si>
  <si>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</si>
  <si>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</si>
  <si>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</si>
  <si>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</si>
  <si>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</si>
  <si>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</si>
  <si>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</si>
  <si>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</si>
  <si>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</si>
  <si>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</si>
  <si>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</si>
  <si>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</si>
  <si>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</si>
  <si>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</si>
  <si>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</si>
  <si>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</si>
  <si>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</si>
  <si>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</si>
  <si>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</si>
  <si>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</si>
  <si>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</si>
  <si>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</si>
  <si>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</si>
  <si>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</si>
  <si>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</si>
  <si>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</si>
  <si>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</si>
  <si>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</si>
  <si>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</si>
  <si>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</si>
  <si>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</si>
  <si>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</si>
  <si>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</si>
  <si>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</si>
  <si>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</si>
  <si>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</si>
  <si>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</si>
  <si>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</si>
  <si>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</si>
  <si>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</si>
  <si>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</si>
  <si>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</si>
  <si>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</si>
  <si>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</si>
  <si>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</si>
  <si>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</si>
  <si>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</si>
  <si>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</si>
  <si>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</si>
  <si>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</si>
  <si>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</si>
  <si>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</si>
  <si>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</si>
  <si>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</si>
  <si>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</si>
  <si>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</si>
  <si>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</si>
  <si>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</si>
  <si>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</si>
  <si>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</si>
  <si>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</si>
  <si>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</si>
  <si>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</si>
  <si>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</si>
  <si>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</si>
  <si>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</si>
  <si>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</si>
  <si>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</si>
  <si>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</si>
  <si>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</si>
  <si>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</si>
  <si>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</si>
  <si>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</si>
  <si>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</si>
  <si>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</si>
  <si>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</si>
  <si>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</si>
  <si>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</si>
  <si>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</si>
  <si>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</si>
  <si>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</si>
  <si>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</si>
  <si>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</si>
  <si>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</si>
  <si>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</si>
  <si>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</si>
  <si>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</si>
  <si>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</si>
  <si>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</si>
  <si>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</si>
  <si>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</si>
  <si>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</si>
  <si>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</si>
  <si>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</si>
  <si>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</si>
  <si>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</si>
  <si>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</si>
  <si>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</si>
  <si>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</si>
  <si>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</si>
  <si>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</si>
  <si>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</si>
  <si>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</si>
  <si>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</si>
  <si>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</si>
  <si>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</si>
  <si>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</si>
  <si>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</si>
  <si>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</si>
  <si>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</si>
  <si>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</si>
  <si>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</si>
  <si>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</si>
  <si>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</si>
  <si>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</si>
  <si>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</si>
  <si>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</si>
  <si>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</si>
  <si>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</si>
  <si>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</si>
  <si>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</si>
  <si>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</si>
  <si>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</si>
  <si>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</si>
  <si>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</si>
  <si>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</si>
  <si>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</si>
  <si>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</si>
  <si>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</si>
  <si>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</si>
  <si>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</si>
  <si>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</si>
  <si>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</si>
  <si>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</si>
  <si>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</si>
  <si>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</si>
  <si>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</si>
  <si>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</si>
  <si>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</si>
  <si>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</si>
  <si>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</si>
  <si>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</si>
  <si>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</si>
  <si>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</si>
  <si>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</si>
  <si>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</si>
  <si>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</si>
  <si>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</si>
  <si>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</si>
  <si>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</si>
  <si>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</si>
  <si>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</si>
  <si>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</si>
  <si>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</si>
  <si>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</si>
  <si>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</si>
  <si>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</si>
  <si>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</si>
  <si>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</si>
  <si>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</si>
  <si>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</si>
  <si>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</si>
  <si>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</si>
  <si>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</si>
  <si>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</si>
  <si>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</si>
  <si>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</si>
  <si>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</si>
  <si>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</si>
  <si>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</si>
  <si>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</si>
  <si>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</si>
  <si>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</si>
  <si>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</si>
  <si>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</si>
  <si>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</si>
  <si>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</si>
  <si>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</si>
  <si>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</si>
  <si>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</si>
  <si>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</si>
  <si>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</si>
  <si>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</si>
  <si>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</si>
  <si>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</si>
  <si>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</si>
  <si>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</si>
  <si>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</si>
  <si>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</si>
  <si>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</si>
  <si>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</si>
  <si>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</si>
  <si>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</si>
  <si>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</si>
  <si>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</si>
  <si>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</si>
  <si>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</si>
  <si>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</si>
  <si>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</si>
  <si>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</si>
  <si>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</si>
  <si>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</si>
  <si>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</si>
  <si>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</si>
  <si>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</si>
  <si>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</si>
  <si>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</si>
  <si>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</si>
  <si>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</si>
  <si>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</si>
  <si>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</si>
  <si>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</si>
  <si>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</si>
  <si>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</si>
  <si>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</si>
  <si>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</si>
  <si>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</si>
  <si>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</si>
  <si>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</si>
  <si>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</si>
  <si>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</si>
  <si>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</si>
  <si>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</si>
  <si>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</si>
  <si>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</si>
  <si>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</si>
  <si>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</si>
  <si>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</si>
  <si>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</si>
  <si>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</si>
  <si>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</si>
  <si>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</si>
  <si>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</si>
  <si>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</si>
  <si>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</si>
  <si>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</si>
  <si>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</si>
  <si>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</si>
  <si>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</si>
  <si>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</si>
  <si>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</si>
  <si>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</si>
  <si>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</si>
  <si>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</si>
  <si>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</si>
  <si>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</si>
  <si>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</si>
  <si>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</si>
  <si>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</si>
  <si>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</si>
  <si>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</si>
  <si>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</si>
  <si>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</si>
  <si>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</si>
  <si>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</si>
  <si>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</si>
  <si>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</si>
  <si>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</si>
  <si>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</si>
  <si>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</si>
  <si>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</si>
  <si>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</si>
  <si>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</si>
  <si>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</si>
  <si>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</si>
  <si>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</si>
  <si>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</si>
  <si>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</si>
  <si>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</si>
  <si>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</si>
  <si>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</si>
  <si>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</si>
  <si>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</si>
  <si>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</si>
  <si>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</si>
  <si>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</si>
  <si>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</si>
  <si>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</si>
  <si>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</si>
  <si>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</si>
  <si>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</si>
  <si>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</si>
  <si>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</si>
  <si>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</si>
  <si>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</si>
  <si>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</si>
  <si>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</si>
  <si>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</si>
  <si>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</si>
  <si>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</si>
  <si>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</si>
  <si>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</si>
  <si>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</si>
  <si>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</si>
  <si>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</si>
  <si>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</si>
  <si>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</si>
  <si>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</si>
  <si>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</si>
  <si>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</si>
  <si>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</si>
  <si>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</si>
  <si>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</si>
  <si>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</si>
  <si>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</si>
  <si>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</si>
  <si>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</si>
  <si>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</si>
  <si>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</si>
  <si>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</si>
  <si>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</si>
  <si>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</si>
  <si>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</si>
  <si>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</si>
  <si>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</si>
  <si>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</si>
  <si>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</si>
  <si>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</si>
  <si>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</si>
  <si>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</si>
  <si>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</si>
  <si>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</si>
  <si>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</si>
  <si>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</si>
  <si>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</si>
  <si>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</si>
  <si>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</si>
  <si>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</si>
  <si>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</si>
  <si>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</si>
  <si>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</si>
  <si>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</si>
  <si>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</si>
  <si>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</si>
  <si>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</si>
  <si>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</si>
  <si>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</si>
  <si>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</si>
  <si>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</si>
  <si>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</si>
  <si>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</si>
  <si>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</si>
  <si>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</si>
  <si>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</si>
  <si>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</si>
  <si>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</si>
  <si>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</si>
  <si>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</si>
  <si>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</si>
  <si>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</si>
  <si>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</si>
  <si>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</si>
  <si>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</si>
  <si>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</si>
  <si>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</si>
  <si>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</si>
  <si>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</si>
  <si>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</si>
  <si>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</si>
  <si>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</si>
  <si>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</si>
  <si>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</si>
  <si>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</si>
  <si>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</si>
  <si>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</si>
  <si>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</si>
  <si>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</si>
  <si>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</si>
  <si>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</si>
  <si>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</si>
  <si>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</si>
  <si>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</si>
  <si>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</si>
  <si>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</si>
  <si>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</si>
  <si>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</si>
  <si>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</si>
  <si>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</si>
  <si>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</si>
  <si>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</si>
  <si>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</si>
  <si>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</si>
  <si>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</si>
  <si>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</si>
  <si>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</si>
  <si>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</si>
  <si>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</si>
  <si>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</si>
  <si>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</si>
  <si>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</si>
  <si>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</si>
  <si>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</si>
  <si>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</si>
  <si>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</si>
  <si>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</si>
  <si>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</si>
  <si>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</si>
  <si>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</si>
  <si>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</si>
  <si>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</si>
  <si>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</si>
  <si>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</si>
  <si>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</si>
  <si>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</si>
  <si>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</si>
  <si>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</si>
  <si>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</si>
  <si>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</si>
  <si>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</si>
  <si>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</si>
  <si>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</si>
  <si>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</si>
  <si>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</si>
  <si>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</si>
  <si>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</si>
  <si>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</si>
  <si>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</si>
  <si>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</si>
  <si>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</si>
  <si>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</si>
  <si>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</si>
  <si>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</si>
  <si>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</si>
  <si>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</si>
  <si>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</si>
  <si>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</si>
  <si>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</si>
  <si>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</si>
  <si>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</si>
  <si>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</si>
  <si>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</si>
  <si>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</si>
  <si>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</si>
  <si>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</si>
  <si>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</si>
  <si>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</si>
  <si>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</si>
  <si>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</si>
  <si>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</si>
  <si>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</si>
  <si>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</si>
  <si>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</si>
  <si>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</si>
  <si>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</si>
  <si>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</si>
  <si>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</si>
  <si>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</si>
  <si>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</si>
  <si>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</si>
  <si>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</si>
  <si>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</si>
  <si>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</si>
  <si>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</si>
  <si>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</si>
  <si>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</si>
  <si>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</si>
  <si>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</si>
  <si>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</si>
  <si>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</si>
  <si>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</si>
  <si>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</si>
  <si>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</si>
  <si>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</si>
  <si>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</si>
  <si>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</si>
  <si>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</si>
  <si>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</si>
  <si>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</si>
  <si>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</si>
  <si>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</si>
  <si>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</si>
  <si>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</si>
  <si>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</si>
  <si>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</si>
  <si>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</si>
  <si>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</si>
  <si>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</si>
  <si>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</si>
  <si>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</si>
  <si>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</si>
  <si>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</si>
  <si>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</si>
  <si>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</si>
  <si>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</si>
  <si>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</si>
  <si>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</si>
  <si>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</si>
  <si>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</si>
  <si>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</si>
  <si>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</si>
  <si>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</si>
  <si>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</si>
  <si>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</si>
  <si>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</si>
  <si>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</si>
  <si>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</si>
  <si>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</si>
  <si>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</si>
  <si>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</si>
  <si>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</si>
  <si>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</si>
  <si>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</si>
  <si>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</si>
  <si>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</si>
  <si>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</si>
  <si>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</si>
  <si>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</si>
  <si>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</si>
  <si>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</si>
  <si>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</si>
  <si>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</si>
  <si>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</si>
  <si>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</si>
  <si>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</si>
  <si>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</si>
  <si>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</si>
  <si>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</si>
  <si>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</si>
  <si>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</si>
  <si>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</si>
  <si>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</si>
  <si>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</si>
  <si>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</si>
  <si>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</si>
  <si>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</si>
  <si>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</si>
  <si>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</si>
  <si>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</si>
  <si>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</si>
  <si>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</si>
  <si>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</si>
  <si>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</si>
  <si>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</si>
  <si>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</si>
  <si>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</si>
  <si>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</si>
  <si>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</si>
  <si>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</si>
  <si>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</si>
  <si>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</si>
  <si>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</si>
  <si>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</si>
  <si>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</si>
  <si>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</si>
  <si>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</si>
  <si>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</si>
  <si>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</si>
  <si>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</si>
  <si>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</si>
  <si>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</si>
  <si>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</si>
  <si>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</si>
  <si>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</si>
  <si>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</si>
  <si>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</si>
  <si>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</si>
  <si>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</si>
  <si>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</si>
  <si>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</si>
  <si>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</si>
  <si>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</si>
  <si>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</si>
  <si>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</si>
  <si>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</si>
  <si>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</si>
  <si>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</si>
  <si>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</si>
  <si>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</si>
  <si>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</si>
  <si>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</si>
  <si>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</si>
  <si>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</si>
  <si>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</si>
  <si>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</si>
  <si>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</si>
  <si>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</si>
  <si>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</si>
  <si>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</si>
  <si>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</si>
  <si>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</si>
  <si>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</si>
  <si>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</si>
  <si>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</si>
  <si>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</si>
  <si>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</si>
  <si>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</si>
  <si>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</si>
  <si>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</si>
  <si>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</si>
  <si>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</si>
  <si>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</si>
  <si>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</si>
  <si>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</si>
  <si>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</si>
  <si>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</si>
  <si>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</si>
  <si>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</si>
  <si>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</si>
  <si>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</si>
  <si>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</si>
  <si>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</si>
  <si>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</si>
  <si>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</si>
  <si>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</si>
  <si>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</si>
  <si>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</si>
  <si>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</si>
  <si>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</si>
  <si>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</si>
  <si>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</si>
  <si>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</si>
  <si>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</si>
  <si>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</si>
  <si>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</si>
  <si>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</si>
  <si>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</si>
  <si>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</si>
  <si>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</si>
  <si>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</si>
  <si>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</si>
  <si>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</si>
  <si>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</si>
  <si>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</si>
  <si>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</si>
  <si>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</si>
  <si>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</si>
  <si>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</si>
  <si>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</si>
  <si>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</si>
  <si>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</si>
  <si>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</si>
  <si>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</si>
  <si>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</si>
  <si>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</si>
  <si>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</si>
  <si>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</si>
  <si>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</si>
  <si>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</si>
  <si>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</si>
  <si>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</si>
  <si>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</si>
  <si>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</si>
  <si>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</si>
  <si>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</si>
  <si>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</si>
  <si>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</si>
  <si>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</si>
  <si>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</si>
  <si>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</si>
  <si>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</si>
  <si>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</si>
  <si>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</si>
  <si>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</si>
  <si>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</si>
  <si>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</si>
  <si>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</si>
  <si>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</si>
  <si>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</si>
  <si>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</si>
  <si>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</si>
  <si>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</si>
  <si>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</si>
  <si>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</si>
  <si>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</si>
  <si>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</si>
  <si>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</si>
  <si>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</si>
  <si>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</si>
  <si>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</si>
  <si>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</si>
  <si>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</si>
  <si>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</si>
  <si>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</si>
  <si>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</si>
  <si>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</si>
  <si>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</si>
  <si>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</si>
  <si>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</si>
  <si>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</si>
  <si>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</si>
  <si>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</si>
  <si>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</si>
  <si>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</si>
  <si>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</si>
  <si>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</si>
  <si>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</si>
  <si>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</si>
  <si>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</si>
  <si>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</si>
  <si>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</si>
  <si>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</si>
  <si>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</si>
  <si>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</si>
  <si>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</si>
  <si>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</si>
  <si>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</si>
  <si>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</si>
  <si>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</si>
  <si>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</si>
  <si>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</si>
  <si>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</si>
  <si>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</si>
  <si>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</si>
  <si>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</si>
  <si>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</si>
  <si>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</si>
  <si>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</si>
  <si>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</si>
  <si>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</si>
  <si>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</si>
  <si>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</si>
  <si>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</si>
  <si>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</si>
  <si>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</si>
  <si>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</si>
  <si>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</si>
  <si>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</si>
  <si>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</si>
  <si>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</si>
  <si>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</si>
  <si>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</si>
  <si>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</si>
  <si>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</si>
  <si>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</si>
  <si>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</si>
  <si>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</si>
  <si>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</si>
  <si>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</si>
  <si>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</si>
  <si>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</si>
  <si>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</si>
  <si>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</si>
  <si>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</si>
  <si>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</si>
  <si>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</si>
  <si>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</si>
  <si>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</si>
  <si>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</si>
  <si>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</si>
  <si>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</si>
  <si>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</si>
  <si>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</si>
  <si>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</si>
  <si>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</si>
  <si>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</si>
  <si>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</si>
  <si>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</si>
  <si>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</si>
  <si>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</si>
  <si>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</si>
  <si>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</si>
  <si>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</si>
  <si>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</si>
  <si>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</si>
  <si>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</si>
  <si>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</si>
  <si>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</si>
  <si>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</si>
  <si>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</si>
  <si>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</si>
  <si>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</si>
  <si>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</si>
  <si>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</si>
  <si>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</si>
  <si>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</si>
  <si>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</si>
  <si>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</si>
  <si>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</si>
  <si>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</si>
  <si>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</si>
  <si>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</si>
  <si>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</si>
  <si>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</si>
  <si>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</si>
  <si>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</si>
  <si>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</si>
  <si>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</si>
  <si>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</si>
  <si>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</si>
  <si>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</si>
  <si>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</si>
  <si>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</si>
  <si>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</si>
  <si>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</si>
  <si>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</si>
  <si>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</si>
  <si>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</si>
  <si>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</si>
  <si>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</si>
  <si>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</si>
  <si>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</si>
  <si>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</si>
  <si>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</si>
  <si>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</si>
  <si>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</si>
  <si>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</si>
  <si>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</si>
  <si>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</si>
  <si>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</si>
  <si>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</si>
  <si>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</si>
  <si>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</si>
  <si>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</si>
  <si>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</si>
  <si>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</si>
  <si>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</si>
  <si>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</si>
  <si>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</si>
  <si>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</si>
  <si>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</si>
  <si>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</si>
  <si>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</si>
  <si>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</si>
  <si>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</si>
  <si>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</si>
  <si>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</si>
  <si>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</si>
  <si>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</si>
  <si>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</si>
  <si>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</si>
  <si>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</si>
  <si>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</si>
  <si>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</si>
  <si>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</si>
  <si>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</si>
  <si>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</si>
  <si>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</si>
  <si>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</si>
  <si>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</si>
  <si>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</si>
  <si>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</si>
  <si>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</si>
  <si>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</si>
  <si>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</si>
  <si>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</si>
  <si>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</si>
  <si>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</si>
  <si>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</si>
  <si>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</si>
  <si>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</si>
  <si>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</si>
  <si>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</si>
  <si>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</si>
  <si>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</si>
  <si>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</si>
  <si>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</si>
  <si>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</si>
  <si>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</si>
  <si>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</si>
  <si>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</si>
  <si>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</si>
  <si>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</si>
  <si>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</si>
  <si>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</si>
  <si>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</si>
  <si>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</si>
  <si>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</si>
  <si>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</si>
  <si>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</si>
  <si>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</si>
  <si>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</si>
  <si>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</si>
  <si>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</si>
  <si>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</si>
  <si>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</si>
  <si>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</si>
  <si>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</si>
  <si>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</si>
  <si>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</si>
  <si>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</si>
  <si>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</si>
  <si>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</si>
  <si>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</si>
  <si>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</si>
  <si>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</si>
  <si>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</si>
  <si>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</si>
  <si>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</si>
  <si>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</si>
  <si>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</si>
  <si>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</si>
  <si>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</si>
  <si>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</si>
  <si>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</si>
  <si>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</si>
  <si>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</si>
  <si>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</si>
  <si>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</si>
  <si>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</si>
  <si>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</si>
  <si>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</si>
  <si>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</si>
  <si>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</si>
  <si>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</si>
  <si>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</si>
  <si>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</si>
  <si>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</si>
  <si>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</si>
  <si>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</si>
  <si>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</si>
  <si>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</si>
  <si>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</si>
  <si>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</si>
  <si>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</si>
  <si>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</si>
  <si>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</si>
  <si>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</si>
  <si>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</si>
  <si>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</si>
  <si>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</si>
  <si>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</si>
  <si>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</si>
  <si>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</si>
  <si>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</si>
  <si>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</si>
  <si>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</si>
  <si>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</si>
  <si>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</si>
  <si>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</si>
  <si>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</si>
  <si>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</si>
  <si>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</si>
  <si>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</si>
  <si>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</si>
  <si>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</si>
  <si>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</si>
  <si>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</si>
  <si>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</si>
  <si>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</si>
  <si>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</si>
  <si>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</si>
  <si>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</si>
  <si>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</si>
  <si>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</si>
  <si>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</si>
  <si>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</si>
  <si>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</si>
  <si>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</si>
  <si>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</si>
  <si>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</si>
  <si>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</si>
  <si>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</si>
  <si>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</si>
  <si>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</si>
  <si>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</si>
  <si>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</si>
  <si>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</si>
  <si>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</si>
  <si>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</si>
  <si>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</si>
  <si>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</si>
  <si>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</si>
  <si>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</si>
  <si>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</si>
  <si>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</si>
  <si>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</si>
  <si>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</si>
  <si>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</si>
  <si>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</si>
  <si>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</si>
  <si>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</si>
  <si>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</si>
  <si>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</si>
  <si>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</si>
  <si>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</si>
  <si>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</si>
  <si>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</si>
  <si>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</si>
  <si>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</si>
  <si>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</si>
  <si>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</si>
  <si>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</si>
  <si>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</si>
  <si>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</si>
  <si>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</si>
  <si>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</si>
  <si>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</si>
  <si>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</si>
  <si>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</si>
  <si>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</si>
  <si>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</si>
  <si>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</si>
  <si>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</si>
  <si>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</si>
  <si>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</si>
  <si>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</si>
  <si>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</si>
  <si>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</si>
  <si>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</si>
  <si>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</si>
  <si>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</si>
  <si>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</si>
  <si>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</si>
  <si>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</si>
  <si>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</si>
  <si>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</si>
  <si>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</si>
  <si>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</si>
  <si>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</si>
  <si>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</si>
  <si>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</si>
  <si>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</si>
  <si>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</si>
  <si>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</si>
  <si>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</si>
  <si>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</si>
  <si>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</si>
  <si>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</si>
  <si>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</si>
  <si>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</si>
  <si>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</si>
  <si>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</si>
  <si>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</si>
  <si>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</si>
  <si>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</si>
  <si>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</si>
  <si>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</si>
  <si>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</si>
  <si>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</si>
  <si>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</si>
  <si>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</si>
  <si>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</si>
  <si>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</si>
  <si>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</si>
  <si>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</si>
  <si>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</si>
  <si>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</si>
  <si>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</si>
  <si>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</si>
  <si>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</si>
  <si>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</si>
  <si>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</si>
  <si>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</si>
  <si>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</si>
  <si>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</si>
  <si>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</si>
  <si>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</si>
  <si>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</si>
  <si>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</si>
  <si>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</si>
  <si>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</si>
  <si>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</si>
  <si>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</si>
  <si>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</si>
  <si>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</si>
  <si>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</si>
  <si>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</si>
  <si>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</si>
  <si>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</si>
  <si>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</si>
  <si>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</si>
  <si>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</si>
  <si>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</si>
  <si>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</si>
  <si>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</si>
  <si>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</si>
  <si>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</si>
  <si>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</si>
  <si>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</si>
  <si>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</si>
  <si>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</si>
  <si>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</si>
  <si>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</si>
  <si>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</si>
  <si>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</si>
  <si>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</si>
  <si>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</si>
  <si>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</si>
  <si>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</si>
  <si>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</si>
  <si>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</si>
  <si>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</si>
  <si>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</si>
  <si>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</si>
  <si>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</si>
  <si>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</si>
  <si>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</si>
  <si>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</si>
  <si>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</si>
  <si>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</si>
  <si>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</si>
  <si>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</si>
  <si>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</si>
  <si>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</si>
  <si>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</si>
  <si>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</si>
  <si>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</si>
  <si>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</si>
  <si>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</si>
  <si>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</si>
  <si>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</si>
  <si>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</si>
  <si>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</si>
  <si>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</si>
  <si>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</si>
  <si>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</si>
  <si>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</si>
  <si>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</si>
  <si>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</si>
  <si>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</si>
  <si>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</si>
  <si>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</si>
  <si>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</si>
  <si>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</si>
  <si>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</si>
  <si>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</si>
  <si>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</si>
  <si>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</si>
  <si>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</si>
  <si>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</si>
  <si>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</si>
  <si>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</si>
  <si>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</si>
  <si>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</si>
  <si>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</si>
  <si>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</si>
  <si>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</si>
  <si>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</si>
  <si>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</si>
  <si>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</si>
  <si>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</si>
  <si>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</si>
  <si>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</si>
  <si>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</si>
  <si>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</si>
  <si>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</si>
  <si>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</si>
  <si>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</si>
  <si>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</si>
  <si>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</si>
  <si>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</si>
  <si>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</si>
  <si>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</si>
  <si>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</si>
  <si>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</si>
  <si>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</si>
  <si>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</si>
  <si>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</si>
  <si>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</si>
  <si>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</si>
  <si>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</si>
  <si>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</si>
  <si>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</si>
  <si>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</si>
  <si>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</si>
  <si>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</si>
  <si>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</si>
  <si>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</si>
  <si>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</si>
  <si>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</si>
  <si>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</si>
  <si>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</si>
  <si>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</si>
  <si>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</si>
  <si>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</si>
  <si>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</si>
  <si>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</si>
  <si>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</si>
  <si>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</si>
  <si>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</si>
  <si>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</si>
  <si>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</si>
  <si>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</si>
  <si>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</si>
  <si>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</si>
  <si>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</si>
  <si>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</si>
  <si>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</si>
  <si>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</si>
  <si>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</si>
  <si>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</si>
  <si>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</si>
  <si>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</si>
  <si>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</si>
  <si>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</si>
  <si>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</si>
  <si>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</si>
  <si>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</si>
  <si>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</si>
  <si>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</si>
  <si>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</si>
  <si>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</si>
  <si>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</si>
  <si>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</si>
  <si>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</si>
  <si>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</si>
  <si>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</si>
  <si>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</si>
  <si>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</si>
  <si>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</si>
  <si>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</si>
  <si>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</si>
  <si>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</si>
  <si>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</si>
  <si>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</si>
  <si>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</si>
  <si>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</si>
  <si>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</si>
  <si>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</si>
  <si>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</si>
  <si>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</si>
  <si>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</si>
  <si>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</si>
  <si>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</si>
  <si>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</si>
  <si>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</si>
  <si>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</si>
  <si>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</si>
  <si>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</si>
  <si>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</si>
  <si>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</si>
  <si>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</si>
  <si>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</si>
  <si>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</si>
  <si>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</si>
  <si>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</si>
  <si>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</si>
  <si>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</si>
  <si>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</si>
  <si>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</si>
  <si>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</si>
  <si>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</si>
  <si>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</si>
  <si>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</si>
  <si>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</si>
  <si>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</si>
  <si>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</si>
  <si>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</si>
  <si>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</si>
  <si>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</si>
  <si>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</si>
  <si>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</si>
  <si>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</si>
  <si>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</si>
  <si>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</si>
  <si>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</si>
  <si>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</si>
  <si>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</si>
  <si>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</si>
  <si>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</si>
  <si>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</si>
  <si>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</si>
  <si>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</si>
  <si>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</si>
  <si>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</si>
  <si>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</si>
  <si>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</si>
  <si>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</si>
  <si>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</si>
  <si>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</si>
  <si>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</si>
  <si>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</si>
  <si>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</si>
  <si>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</si>
  <si>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</si>
  <si>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</si>
  <si>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</si>
  <si>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</si>
  <si>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</si>
  <si>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</si>
  <si>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</si>
  <si>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</si>
  <si>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</si>
  <si>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</si>
  <si>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</si>
  <si>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</si>
  <si>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</si>
  <si>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</si>
  <si>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</si>
  <si>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</si>
  <si>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</si>
  <si>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</si>
  <si>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</si>
  <si>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</si>
  <si>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</si>
  <si>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</si>
  <si>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</si>
  <si>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</si>
  <si>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</si>
  <si>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</si>
  <si>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</si>
  <si>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</si>
  <si>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</si>
  <si>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</si>
  <si>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</si>
  <si>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</si>
  <si>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</si>
  <si>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</si>
  <si>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</si>
  <si>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</si>
  <si>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</si>
  <si>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</si>
  <si>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</si>
  <si>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</si>
  <si>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</si>
  <si>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</si>
  <si>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</si>
  <si>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</si>
  <si>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</si>
  <si>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</si>
  <si>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</si>
  <si>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</si>
  <si>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</si>
  <si>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</si>
  <si>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</si>
  <si>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</si>
  <si>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</si>
  <si>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</si>
  <si>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</si>
  <si>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</si>
  <si>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</si>
  <si>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</si>
  <si>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</si>
  <si>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</si>
  <si>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</si>
  <si>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</si>
  <si>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</si>
  <si>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</si>
  <si>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</si>
  <si>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</si>
  <si>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</si>
  <si>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</si>
  <si>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</si>
  <si>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</si>
  <si>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</si>
  <si>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</si>
  <si>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</si>
  <si>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</si>
  <si>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</si>
  <si>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</si>
  <si>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</si>
  <si>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</si>
  <si>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</si>
  <si>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</si>
  <si>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</si>
  <si>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</si>
  <si>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</si>
  <si>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</si>
  <si>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</si>
  <si>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</si>
  <si>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</si>
  <si>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</si>
  <si>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</si>
  <si>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</si>
  <si>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</si>
  <si>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</si>
  <si>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</si>
  <si>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</si>
  <si>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</si>
  <si>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</si>
  <si>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</si>
  <si>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</si>
  <si>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</si>
  <si>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</si>
  <si>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</si>
  <si>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</si>
  <si>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</si>
  <si>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</si>
  <si>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</si>
  <si>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</si>
  <si>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</si>
  <si>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</si>
  <si>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</si>
  <si>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</si>
  <si>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</si>
  <si>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</si>
  <si>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</si>
  <si>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</si>
  <si>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</si>
  <si>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</si>
  <si>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</si>
  <si>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</si>
  <si>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</si>
  <si>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</si>
  <si>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</si>
  <si>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</si>
  <si>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</si>
  <si>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</si>
  <si>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</si>
  <si>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</si>
  <si>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</si>
  <si>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</si>
  <si>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</si>
  <si>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</si>
  <si>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</si>
  <si>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</si>
  <si>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</si>
  <si>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</si>
  <si>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</si>
  <si>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</si>
  <si>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</si>
  <si>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</si>
  <si>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</si>
  <si>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</si>
  <si>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</si>
  <si>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</si>
  <si>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</si>
  <si>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</si>
  <si>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</si>
  <si>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</si>
  <si>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</si>
  <si>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</si>
  <si>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</si>
  <si>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</si>
  <si>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</si>
  <si>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</si>
  <si>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</si>
  <si>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</si>
  <si>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</si>
  <si>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</si>
  <si>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</si>
  <si>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</si>
  <si>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</si>
  <si>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</si>
  <si>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</si>
  <si>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</si>
  <si>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</si>
  <si>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</si>
  <si>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</si>
  <si>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</si>
  <si>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</si>
  <si>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</si>
  <si>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</si>
  <si>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</si>
  <si>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</si>
  <si>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</si>
  <si>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</si>
  <si>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</si>
  <si>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</si>
  <si>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</si>
  <si>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</si>
  <si>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</si>
  <si>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</si>
  <si>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</si>
  <si>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</si>
  <si>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</si>
  <si>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</si>
  <si>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</si>
  <si>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</si>
  <si>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</si>
  <si>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</si>
  <si>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</si>
  <si>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</si>
  <si>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</si>
  <si>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</si>
  <si>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</si>
  <si>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</si>
  <si>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</si>
  <si>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</si>
  <si>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</si>
  <si>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</si>
  <si>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</si>
  <si>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</si>
  <si>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</si>
  <si>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</si>
  <si>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</si>
  <si>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</si>
  <si>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</si>
  <si>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</si>
  <si>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</si>
  <si>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</si>
  <si>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</si>
  <si>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</si>
  <si>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</si>
  <si>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</si>
  <si>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</si>
  <si>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</si>
  <si>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</si>
  <si>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</si>
  <si>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</si>
  <si>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</si>
  <si>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</si>
  <si>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</si>
  <si>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</si>
  <si>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</si>
  <si>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</si>
  <si>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</si>
  <si>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</si>
  <si>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</si>
  <si>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</si>
  <si>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</si>
  <si>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</si>
  <si>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</si>
  <si>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</si>
  <si>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</si>
  <si>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</si>
  <si>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</si>
  <si>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</si>
  <si>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</si>
  <si>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</si>
  <si>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</si>
  <si>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</si>
  <si>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</si>
  <si>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</si>
  <si>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</si>
  <si>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</si>
  <si>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</si>
  <si>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</si>
  <si>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</si>
  <si>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</si>
  <si>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</si>
  <si>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</si>
  <si>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</si>
  <si>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</si>
  <si>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</si>
  <si>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</si>
  <si>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</si>
  <si>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</si>
  <si>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</si>
  <si>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</si>
  <si>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</si>
  <si>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</si>
  <si>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</si>
  <si>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</si>
  <si>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</si>
  <si>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</si>
  <si>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</si>
  <si>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</si>
  <si>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</si>
  <si>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</si>
  <si>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</si>
  <si>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</si>
  <si>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</si>
  <si>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</si>
  <si>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</si>
  <si>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</si>
  <si>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</si>
  <si>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</si>
  <si>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</si>
  <si>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</si>
  <si>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</si>
  <si>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</si>
  <si>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</si>
  <si>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</si>
  <si>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</si>
  <si>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</si>
  <si>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</si>
  <si>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</si>
  <si>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</si>
  <si>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</si>
  <si>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</si>
  <si>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</si>
  <si>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</si>
  <si>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</si>
  <si>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</si>
  <si>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</si>
  <si>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</si>
  <si>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</si>
  <si>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</si>
  <si>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</si>
  <si>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</si>
  <si>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</si>
  <si>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</si>
  <si>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</si>
  <si>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</si>
  <si>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</si>
  <si>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</si>
  <si>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</si>
  <si>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</si>
  <si>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</si>
  <si>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</si>
  <si>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</si>
  <si>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</si>
  <si>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</si>
  <si>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</si>
  <si>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</si>
  <si>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</si>
  <si>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</si>
  <si>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</si>
  <si>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</si>
  <si>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</si>
  <si>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</si>
  <si>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</si>
  <si>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</si>
  <si>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</si>
  <si>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</si>
  <si>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</si>
  <si>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</si>
  <si>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</si>
  <si>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</si>
  <si>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</si>
  <si>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</si>
  <si>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</si>
  <si>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</si>
  <si>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</si>
  <si>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</si>
  <si>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</si>
  <si>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</si>
  <si>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</si>
  <si>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</si>
  <si>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</si>
  <si>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</si>
  <si>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</si>
  <si>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</si>
  <si>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</si>
  <si>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</si>
  <si>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</si>
  <si>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</si>
  <si>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</si>
  <si>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</si>
  <si>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</si>
  <si>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</si>
  <si>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</si>
  <si>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</si>
  <si>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</si>
  <si>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</si>
  <si>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</si>
  <si>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</si>
  <si>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</si>
  <si>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</si>
  <si>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</si>
  <si>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</si>
  <si>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</si>
  <si>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</si>
  <si>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</si>
  <si>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</si>
  <si>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</si>
  <si>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</si>
  <si>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</si>
  <si>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</si>
  <si>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</si>
  <si>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</si>
  <si>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</si>
  <si>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</si>
  <si>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</si>
  <si>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</si>
  <si>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</si>
  <si>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</si>
  <si>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</si>
  <si>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</si>
  <si>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</si>
  <si>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</si>
  <si>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</si>
  <si>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</si>
  <si>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</si>
  <si>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</si>
  <si>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</si>
  <si>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</si>
  <si>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</si>
  <si>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</si>
  <si>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</si>
  <si>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</si>
  <si>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</si>
  <si>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</si>
  <si>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</si>
  <si>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</si>
  <si>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</si>
  <si>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</si>
  <si>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</si>
  <si>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</si>
  <si>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</si>
  <si>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</si>
  <si>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</si>
  <si>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</si>
  <si>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</si>
  <si>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</si>
  <si>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</si>
  <si>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</si>
  <si>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</si>
  <si>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</si>
  <si>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</si>
  <si>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</si>
  <si>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</si>
  <si>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</si>
  <si>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</si>
  <si>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</si>
  <si>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</si>
  <si>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</si>
  <si>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</si>
  <si>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</si>
  <si>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</si>
  <si>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</si>
  <si>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</si>
  <si>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</si>
  <si>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</si>
  <si>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</si>
  <si>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</si>
  <si>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</si>
  <si>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</si>
  <si>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</si>
  <si>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</si>
  <si>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</si>
  <si>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</si>
  <si>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</si>
  <si>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</si>
  <si>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</si>
  <si>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</si>
  <si>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</si>
  <si>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</si>
  <si>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</si>
  <si>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</si>
  <si>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</si>
  <si>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</si>
  <si>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</si>
  <si>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</si>
  <si>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</si>
  <si>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</si>
  <si>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</si>
  <si>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</si>
  <si>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</si>
  <si>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</si>
  <si>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</si>
  <si>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</si>
  <si>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</si>
  <si>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</si>
  <si>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</si>
  <si>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</si>
  <si>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</si>
  <si>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</si>
  <si>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</si>
  <si>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</si>
  <si>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</si>
  <si>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</si>
  <si>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</si>
  <si>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</si>
  <si>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</si>
  <si>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</si>
  <si>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</si>
  <si>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</si>
  <si>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</si>
  <si>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</si>
  <si>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</si>
  <si>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</si>
  <si>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</si>
  <si>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</si>
  <si>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</si>
  <si>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</si>
  <si>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</si>
  <si>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</si>
  <si>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</si>
  <si>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</si>
  <si>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</si>
  <si>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</si>
  <si>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</si>
  <si>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</si>
  <si>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</si>
  <si>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</si>
  <si>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</si>
  <si>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</si>
  <si>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</si>
  <si>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</si>
  <si>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</si>
  <si>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</si>
  <si>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</si>
  <si>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</si>
  <si>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</si>
  <si>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</si>
  <si>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</si>
  <si>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</si>
  <si>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</si>
  <si>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</si>
  <si>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</si>
  <si>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</si>
  <si>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</si>
  <si>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</si>
  <si>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</si>
  <si>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</si>
  <si>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</si>
  <si>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</si>
  <si>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</si>
  <si>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</si>
  <si>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</si>
  <si>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</si>
  <si>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</si>
  <si>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</si>
  <si>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</si>
  <si>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</si>
  <si>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</si>
  <si>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</si>
  <si>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</si>
  <si>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</si>
  <si>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</si>
  <si>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</si>
  <si>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</si>
  <si>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</si>
  <si>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</si>
  <si>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</si>
  <si>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</si>
  <si>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</si>
  <si>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</si>
  <si>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</si>
  <si>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</si>
  <si>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</si>
  <si>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</si>
  <si>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</si>
  <si>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</si>
  <si>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</si>
  <si>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</si>
  <si>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</si>
  <si>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</si>
  <si>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</si>
  <si>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</si>
  <si>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</si>
  <si>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</si>
  <si>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</si>
  <si>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</si>
  <si>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</si>
  <si>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</si>
  <si>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</si>
  <si>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</si>
  <si>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</si>
  <si>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</si>
  <si>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</si>
  <si>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</si>
  <si>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</si>
  <si>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</si>
  <si>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</si>
  <si>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</si>
  <si>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</si>
  <si>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</si>
  <si>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</si>
  <si>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</si>
  <si>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</si>
  <si>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</si>
  <si>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</si>
  <si>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</si>
  <si>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</si>
  <si>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</si>
  <si>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</si>
  <si>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</si>
  <si>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</si>
  <si>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</si>
  <si>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</si>
  <si>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</si>
  <si>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</si>
  <si>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</si>
  <si>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</si>
  <si>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</si>
  <si>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</si>
  <si>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</si>
  <si>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</si>
  <si>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</si>
  <si>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</si>
  <si>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</si>
  <si>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</si>
  <si>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</si>
  <si>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</si>
  <si>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</si>
  <si>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</si>
  <si>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</si>
  <si>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</si>
  <si>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</si>
  <si>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</si>
  <si>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</si>
  <si>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</si>
  <si>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</si>
  <si>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</si>
  <si>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</si>
  <si>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</si>
  <si>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</si>
  <si>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</si>
  <si>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</si>
  <si>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</si>
  <si>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</si>
  <si>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</si>
  <si>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</si>
  <si>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</si>
  <si>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</si>
  <si>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</si>
  <si>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</si>
  <si>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</si>
  <si>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</si>
  <si>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</si>
  <si>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</si>
  <si>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</si>
  <si>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</si>
  <si>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</si>
  <si>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</si>
  <si>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</si>
  <si>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</si>
  <si>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</si>
  <si>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</si>
  <si>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</si>
  <si>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</si>
  <si>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</si>
  <si>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</si>
  <si>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</si>
  <si>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</si>
  <si>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</si>
  <si>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</si>
  <si>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</si>
  <si>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</si>
  <si>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</si>
  <si>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</si>
  <si>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</si>
  <si>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</si>
  <si>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</si>
  <si>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</si>
  <si>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</si>
  <si>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</si>
  <si>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</si>
  <si>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</si>
  <si>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</si>
  <si>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</si>
  <si>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</si>
  <si>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</si>
  <si>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</si>
  <si>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</si>
  <si>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</si>
  <si>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</si>
  <si>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</si>
  <si>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</si>
  <si>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</si>
  <si>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</si>
  <si>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</si>
  <si>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</si>
  <si>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</si>
  <si>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</si>
  <si>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</si>
  <si>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</si>
  <si>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</si>
  <si>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</si>
  <si>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</si>
  <si>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</si>
  <si>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</si>
  <si>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</si>
  <si>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</si>
  <si>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</si>
  <si>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</si>
  <si>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</si>
  <si>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</si>
  <si>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</si>
  <si>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</si>
  <si>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</si>
  <si>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</si>
  <si>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</si>
  <si>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</si>
  <si>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</si>
  <si>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</si>
  <si>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</si>
  <si>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</si>
  <si>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</si>
  <si>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</si>
  <si>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</si>
  <si>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</si>
  <si>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</si>
  <si>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</si>
  <si>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</si>
  <si>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</si>
  <si>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</si>
  <si>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</si>
  <si>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</si>
  <si>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</si>
  <si>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</si>
  <si>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</si>
  <si>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</si>
  <si>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</si>
  <si>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</si>
  <si>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</si>
  <si>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</si>
  <si>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</si>
  <si>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</si>
  <si>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</si>
  <si>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</si>
  <si>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</si>
  <si>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</si>
  <si>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</si>
  <si>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</si>
  <si>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</si>
  <si>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</si>
  <si>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</si>
  <si>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</si>
  <si>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</si>
  <si>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</si>
  <si>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</si>
  <si>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</si>
  <si>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</si>
  <si>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</si>
  <si>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</si>
  <si>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</si>
  <si>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</si>
  <si>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</si>
  <si>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</si>
  <si>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</si>
  <si>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</si>
  <si>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</si>
  <si>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</si>
  <si>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</si>
  <si>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</si>
  <si>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</si>
  <si>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</si>
  <si>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</si>
  <si>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</si>
  <si>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</si>
  <si>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</si>
  <si>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</si>
  <si>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</si>
  <si>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</si>
  <si>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</si>
  <si>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</si>
  <si>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</si>
  <si>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</si>
  <si>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</si>
  <si>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</si>
  <si>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</si>
  <si>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</si>
  <si>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</si>
  <si>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</si>
  <si>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</si>
  <si>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</si>
  <si>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</si>
  <si>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</si>
  <si>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</si>
  <si>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</si>
  <si>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</si>
  <si>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</si>
  <si>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</si>
  <si>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</si>
  <si>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</si>
  <si>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</si>
  <si>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</si>
  <si>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</si>
  <si>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</si>
  <si>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</si>
  <si>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</si>
  <si>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</si>
  <si>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</si>
  <si>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</si>
  <si>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</si>
  <si>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</si>
  <si>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</si>
  <si>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</si>
  <si>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</si>
  <si>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</si>
  <si>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</si>
  <si>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</si>
  <si>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</si>
  <si>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</si>
  <si>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</si>
  <si>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</si>
  <si>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</si>
  <si>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</si>
  <si>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</si>
  <si>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</si>
  <si>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</si>
  <si>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</si>
  <si>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</si>
  <si>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</si>
  <si>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</si>
  <si>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</si>
  <si>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</si>
  <si>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</si>
  <si>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</si>
  <si>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</si>
  <si>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</si>
  <si>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</si>
  <si>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</si>
  <si>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</si>
  <si>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</si>
  <si>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</si>
  <si>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</si>
  <si>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</si>
  <si>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</si>
  <si>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</si>
  <si>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</si>
  <si>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</si>
  <si>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</si>
  <si>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</si>
  <si>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</si>
  <si>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</si>
  <si>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</si>
  <si>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</si>
  <si>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</si>
  <si>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</si>
  <si>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</si>
  <si>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</si>
  <si>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</si>
  <si>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</si>
  <si>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</si>
  <si>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</si>
  <si>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</si>
  <si>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</si>
  <si>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</si>
  <si>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</si>
  <si>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</si>
  <si>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</si>
  <si>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</si>
  <si>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</si>
  <si>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</si>
  <si>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</si>
  <si>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</si>
  <si>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</si>
  <si>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</si>
  <si>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</si>
  <si>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</si>
  <si>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</si>
  <si>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</si>
  <si>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</si>
  <si>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</si>
  <si>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</si>
  <si>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</si>
  <si>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</si>
  <si>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</si>
  <si>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</si>
  <si>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</si>
  <si>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</si>
  <si>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</si>
  <si>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</si>
  <si>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</si>
  <si>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</si>
  <si>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</si>
  <si>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</si>
  <si>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</si>
  <si>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</si>
  <si>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</si>
  <si>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</si>
  <si>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</si>
  <si>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</si>
  <si>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</si>
  <si>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</si>
  <si>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</si>
  <si>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</si>
  <si>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</si>
  <si>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</si>
  <si>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</si>
  <si>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</si>
  <si>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</si>
  <si>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</si>
  <si>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</si>
  <si>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</si>
  <si>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</si>
  <si>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</si>
  <si>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</si>
  <si>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</si>
  <si>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</si>
  <si>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</si>
  <si>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</si>
  <si>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</si>
  <si>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</si>
  <si>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</si>
  <si>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</si>
  <si>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</si>
  <si>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</si>
  <si>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</si>
  <si>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</si>
  <si>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</si>
  <si>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</si>
  <si>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</si>
  <si>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</si>
  <si>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</si>
  <si>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</si>
  <si>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</si>
  <si>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</si>
  <si>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</si>
  <si>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</si>
  <si>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</si>
  <si>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</si>
  <si>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</si>
  <si>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</si>
  <si>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</si>
  <si>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</si>
  <si>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</si>
  <si>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</si>
  <si>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</si>
  <si>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</si>
  <si>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</si>
  <si>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</si>
  <si>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</si>
  <si>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</si>
  <si>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</si>
  <si>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</si>
  <si>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</si>
  <si>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</si>
  <si>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</si>
  <si>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</si>
  <si>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</si>
  <si>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</si>
  <si>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</si>
  <si>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</si>
  <si>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</si>
  <si>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</si>
  <si>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</si>
  <si>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</si>
  <si>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</si>
  <si>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</si>
  <si>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</si>
  <si>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</si>
  <si>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</si>
  <si>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</si>
  <si>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</si>
  <si>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</si>
  <si>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</si>
  <si>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</si>
  <si>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</si>
  <si>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</si>
  <si>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</si>
  <si>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</si>
  <si>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</si>
  <si>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</si>
  <si>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</si>
  <si>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</si>
  <si>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</si>
  <si>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</si>
  <si>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</si>
  <si>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</si>
  <si>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</si>
  <si>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</si>
  <si>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</si>
  <si>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</si>
  <si>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</si>
  <si>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</si>
  <si>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</si>
  <si>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</si>
  <si>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</si>
  <si>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</si>
  <si>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</si>
  <si>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</si>
  <si>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</si>
  <si>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</si>
  <si>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</si>
  <si>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</si>
  <si>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</si>
  <si>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</si>
  <si>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</si>
  <si>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</si>
  <si>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</si>
  <si>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</si>
  <si>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</si>
  <si>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</si>
  <si>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</si>
  <si>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</si>
  <si>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</si>
  <si>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</si>
  <si>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</si>
  <si>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</si>
  <si>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</si>
  <si>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</si>
  <si>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</si>
  <si>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</si>
  <si>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</si>
  <si>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</si>
  <si>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</si>
  <si>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</si>
  <si>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</si>
  <si>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</si>
  <si>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</si>
  <si>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</si>
  <si>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</si>
  <si>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</si>
  <si>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</si>
  <si>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</si>
  <si>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</si>
  <si>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</si>
  <si>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</si>
  <si>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</si>
  <si>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</si>
  <si>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</si>
  <si>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</si>
  <si>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</si>
  <si>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</si>
  <si>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</si>
  <si>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</si>
  <si>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</si>
  <si>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</si>
  <si>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</si>
  <si>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</si>
  <si>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</si>
  <si>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</si>
  <si>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</si>
  <si>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</si>
  <si>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</si>
  <si>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</si>
  <si>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</si>
  <si>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</si>
  <si>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</si>
  <si>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</si>
  <si>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</si>
  <si>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</si>
  <si>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</si>
  <si>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</si>
  <si>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</si>
  <si>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</si>
  <si>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</si>
  <si>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</si>
  <si>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</si>
  <si>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</si>
  <si>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</si>
  <si>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</si>
  <si>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</si>
  <si>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</si>
  <si>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</si>
  <si>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</si>
  <si>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</si>
  <si>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</si>
  <si>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</si>
  <si>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</si>
  <si>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</si>
  <si>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</si>
  <si>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</si>
  <si>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</si>
  <si>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</si>
  <si>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</si>
  <si>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</si>
  <si>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</si>
  <si>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</si>
  <si>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</si>
  <si>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</si>
  <si>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</si>
  <si>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</si>
  <si>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</si>
  <si>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</si>
  <si>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</si>
  <si>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</si>
  <si>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</si>
  <si>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</si>
  <si>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</si>
  <si>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</si>
  <si>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</si>
  <si>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</si>
  <si>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</si>
  <si>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</si>
  <si>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</si>
  <si>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</si>
  <si>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</si>
  <si>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</si>
  <si>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</si>
  <si>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</si>
  <si>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</si>
  <si>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</si>
  <si>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</si>
  <si>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</si>
  <si>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</si>
  <si>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</si>
  <si>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</si>
  <si>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</si>
  <si>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</si>
  <si>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</si>
  <si>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</si>
  <si>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</si>
  <si>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</si>
  <si>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</si>
  <si>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</si>
  <si>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</si>
  <si>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</si>
  <si>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</si>
  <si>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</si>
  <si>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</si>
  <si>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</si>
  <si>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</si>
  <si>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</si>
  <si>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</si>
  <si>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</si>
  <si>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</si>
  <si>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</si>
  <si>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</si>
  <si>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</si>
  <si>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</si>
  <si>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</si>
  <si>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</si>
  <si>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</si>
  <si>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</si>
  <si>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</si>
  <si>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</si>
  <si>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</si>
  <si>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</si>
  <si>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</si>
  <si>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</si>
  <si>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</si>
  <si>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</si>
  <si>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</si>
  <si>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</si>
  <si>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</si>
  <si>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</si>
  <si>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</si>
  <si>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</si>
  <si>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</si>
  <si>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</si>
  <si>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</si>
  <si>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</si>
  <si>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</si>
  <si>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</si>
  <si>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</si>
  <si>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</si>
  <si>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</si>
  <si>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</si>
  <si>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</si>
  <si>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</si>
  <si>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</si>
  <si>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</si>
  <si>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</si>
  <si>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</si>
  <si>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</si>
  <si>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</si>
  <si>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</si>
  <si>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</si>
  <si>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</si>
  <si>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</si>
  <si>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</si>
  <si>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</si>
  <si>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</si>
  <si>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</si>
  <si>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</si>
  <si>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</si>
  <si>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</si>
  <si>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</si>
  <si>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</si>
  <si>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</si>
  <si>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</si>
  <si>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</si>
  <si>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</si>
  <si>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</si>
  <si>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</si>
  <si>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</si>
  <si>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</si>
  <si>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</si>
  <si>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</si>
  <si>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</si>
  <si>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</si>
  <si>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</si>
  <si>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</si>
  <si>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</si>
  <si>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</si>
  <si>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</si>
  <si>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</si>
  <si>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</si>
  <si>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</si>
  <si>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</si>
  <si>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</si>
  <si>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</si>
  <si>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</si>
  <si>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</si>
  <si>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</si>
  <si>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</si>
  <si>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</si>
  <si>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</si>
  <si>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</si>
  <si>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</si>
  <si>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</si>
  <si>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</si>
  <si>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</si>
  <si>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</si>
  <si>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</si>
  <si>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</si>
  <si>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</si>
  <si>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</si>
  <si>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</si>
  <si>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</si>
  <si>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</si>
  <si>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</si>
  <si>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</si>
  <si>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</si>
  <si>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</si>
  <si>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</si>
  <si>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</si>
  <si>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</si>
  <si>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</si>
  <si>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</si>
  <si>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</si>
  <si>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</si>
  <si>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</si>
  <si>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</si>
  <si>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</si>
  <si>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</si>
  <si>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</si>
  <si>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</si>
  <si>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</si>
  <si>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</si>
  <si>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</si>
  <si>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</si>
  <si>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</si>
  <si>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</si>
  <si>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</si>
  <si>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</si>
  <si>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</si>
  <si>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</si>
  <si>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</si>
  <si>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</si>
  <si>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</si>
  <si>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</si>
  <si>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</si>
  <si>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</si>
  <si>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</si>
  <si>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</si>
  <si>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</si>
  <si>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</si>
  <si>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</si>
  <si>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</si>
  <si>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</si>
  <si>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</si>
  <si>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</si>
  <si>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</si>
  <si>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</si>
  <si>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</si>
  <si>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</si>
  <si>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</si>
  <si>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</si>
  <si>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</si>
  <si>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</si>
  <si>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</si>
  <si>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</si>
  <si>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</si>
  <si>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</si>
  <si>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</si>
  <si>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</si>
  <si>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</si>
  <si>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</si>
  <si>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</si>
  <si>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</si>
  <si>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</si>
  <si>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</si>
  <si>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</si>
  <si>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</si>
  <si>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</si>
  <si>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</si>
  <si>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</si>
  <si>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</si>
  <si>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</si>
  <si>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</si>
  <si>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</si>
  <si>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</si>
  <si>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</si>
  <si>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</si>
  <si>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</si>
  <si>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</si>
  <si>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</si>
  <si>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</si>
  <si>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</si>
  <si>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</si>
  <si>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</si>
  <si>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</si>
  <si>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</si>
  <si>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</si>
  <si>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</si>
  <si>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</si>
  <si>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</si>
  <si>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</si>
  <si>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</si>
  <si>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</si>
  <si>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</si>
  <si>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</si>
  <si>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</si>
  <si>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</si>
  <si>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</si>
  <si>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</si>
  <si>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</si>
  <si>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</si>
  <si>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</si>
  <si>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</si>
  <si>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</si>
  <si>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</si>
  <si>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</si>
  <si>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</si>
  <si>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</si>
  <si>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</si>
  <si>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</si>
  <si>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</si>
  <si>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</si>
  <si>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</si>
  <si>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</si>
  <si>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</si>
  <si>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</si>
  <si>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</si>
  <si>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</si>
  <si>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</si>
  <si>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</si>
  <si>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</si>
  <si>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</si>
  <si>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</si>
  <si>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</si>
  <si>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</si>
  <si>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</si>
  <si>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</si>
  <si>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</si>
  <si>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</si>
  <si>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</si>
  <si>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</si>
  <si>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</si>
  <si>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</si>
  <si>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</si>
  <si>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</si>
  <si>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</si>
  <si>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</si>
  <si>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</si>
  <si>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</si>
  <si>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</si>
  <si>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</si>
  <si>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</si>
  <si>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</si>
  <si>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</si>
  <si>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</si>
  <si>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</si>
  <si>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</si>
  <si>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</si>
  <si>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</si>
  <si>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</si>
  <si>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</si>
  <si>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</si>
  <si>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</si>
  <si>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</si>
  <si>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</si>
  <si>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</si>
  <si>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</si>
  <si>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</si>
  <si>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</si>
  <si>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</si>
  <si>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</si>
  <si>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</si>
  <si>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</si>
  <si>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</si>
  <si>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</si>
  <si>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</si>
  <si>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</si>
  <si>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</si>
  <si>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</si>
  <si>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</si>
  <si>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</si>
  <si>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</si>
  <si>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</si>
  <si>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</si>
  <si>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</si>
  <si>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</si>
  <si>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</si>
  <si>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</si>
  <si>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</si>
  <si>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</si>
  <si>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</si>
  <si>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</si>
  <si>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</si>
  <si>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</si>
  <si>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</si>
  <si>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</si>
  <si>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</si>
  <si>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</si>
  <si>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</si>
  <si>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</si>
  <si>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</si>
  <si>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</si>
  <si>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</si>
  <si>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</si>
  <si>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</si>
  <si>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</si>
  <si>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</si>
  <si>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</si>
  <si>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</si>
  <si>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</si>
  <si>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</si>
  <si>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</si>
  <si>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</si>
  <si>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</si>
  <si>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</si>
  <si>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</si>
  <si>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</si>
  <si>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</si>
  <si>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</si>
  <si>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</si>
  <si>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</si>
  <si>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</si>
  <si>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</si>
  <si>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</si>
  <si>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</si>
  <si>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</si>
  <si>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</si>
  <si>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</si>
  <si>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</si>
  <si>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</si>
  <si>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</si>
  <si>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</si>
  <si>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</si>
  <si>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</si>
  <si>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</si>
  <si>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</si>
  <si>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</si>
  <si>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</si>
  <si>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</si>
  <si>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</si>
  <si>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</si>
  <si>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</si>
  <si>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</si>
  <si>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</si>
  <si>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</si>
  <si>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</si>
  <si>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</si>
  <si>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</si>
  <si>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</si>
  <si>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</si>
  <si>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</si>
  <si>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</si>
  <si>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</si>
  <si>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</si>
  <si>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</si>
  <si>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</si>
  <si>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</si>
  <si>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</si>
  <si>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</si>
  <si>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</si>
  <si>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</si>
  <si>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</si>
  <si>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</si>
  <si>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</si>
  <si>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</si>
  <si>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</si>
  <si>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</si>
  <si>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</si>
  <si>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</si>
  <si>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</si>
  <si>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</si>
  <si>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</si>
  <si>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</si>
  <si>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</si>
  <si>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</si>
  <si>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</si>
  <si>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</si>
  <si>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</si>
  <si>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</si>
  <si>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</si>
  <si>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</si>
  <si>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</si>
  <si>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</si>
  <si>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</si>
  <si>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</si>
  <si>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</si>
  <si>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</si>
  <si>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</si>
  <si>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</si>
  <si>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</si>
  <si>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</si>
  <si>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</si>
  <si>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</si>
  <si>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</si>
  <si>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</si>
  <si>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</si>
  <si>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</si>
  <si>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</si>
  <si>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</si>
  <si>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</si>
  <si>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</si>
  <si>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</si>
  <si>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</si>
  <si>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</si>
  <si>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</si>
  <si>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</si>
  <si>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</si>
  <si>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</si>
  <si>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</si>
  <si>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</si>
  <si>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</si>
  <si>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</si>
  <si>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</si>
  <si>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</si>
  <si>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</si>
  <si>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</si>
  <si>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</si>
  <si>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</si>
  <si>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</si>
  <si>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</si>
  <si>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</si>
  <si>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</si>
  <si>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</si>
  <si>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</si>
  <si>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</si>
  <si>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</si>
  <si>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</si>
  <si>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</si>
  <si>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</si>
  <si>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</si>
  <si>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</si>
  <si>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</si>
  <si>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</si>
  <si>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</si>
  <si>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</si>
  <si>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</si>
  <si>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</si>
  <si>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</si>
  <si>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</si>
  <si>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</si>
  <si>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</si>
  <si>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</si>
  <si>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</si>
  <si>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</si>
  <si>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</si>
  <si>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</si>
  <si>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</si>
  <si>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</si>
  <si>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</si>
  <si>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</si>
  <si>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</si>
  <si>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</si>
  <si>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</si>
  <si>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</si>
  <si>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</si>
  <si>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</si>
  <si>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</si>
  <si>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</si>
  <si>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</si>
  <si>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</si>
  <si>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</si>
  <si>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</si>
  <si>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</si>
  <si>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</si>
  <si>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</si>
  <si>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</si>
  <si>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</si>
  <si>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</si>
  <si>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</si>
  <si>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</si>
  <si>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</si>
  <si>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</si>
  <si>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</si>
  <si>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</si>
  <si>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</si>
  <si>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</si>
  <si>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</si>
  <si>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</si>
  <si>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</si>
  <si>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</si>
  <si>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</si>
  <si>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</si>
  <si>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</si>
  <si>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</si>
  <si>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</si>
  <si>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</si>
  <si>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</si>
  <si>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</si>
  <si>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</si>
  <si>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</si>
  <si>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</si>
  <si>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</si>
  <si>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</si>
  <si>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</si>
  <si>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</si>
  <si>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</si>
  <si>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</si>
  <si>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</si>
  <si>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</si>
  <si>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</si>
  <si>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</si>
  <si>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</si>
  <si>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</si>
  <si>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</si>
  <si>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</si>
  <si>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</si>
  <si>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</si>
  <si>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</si>
  <si>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</si>
  <si>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</si>
  <si>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</si>
  <si>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</si>
  <si>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</si>
  <si>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</si>
  <si>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</si>
  <si>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</si>
  <si>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</si>
  <si>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</si>
  <si>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</si>
  <si>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</si>
  <si>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</si>
  <si>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</si>
  <si>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</si>
  <si>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</si>
  <si>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</si>
  <si>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</si>
  <si>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</si>
  <si>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</si>
  <si>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</si>
  <si>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</si>
  <si>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</si>
  <si>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</si>
  <si>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</si>
  <si>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</si>
  <si>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</si>
  <si>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</si>
  <si>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</si>
  <si>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</si>
  <si>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</si>
  <si>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</si>
  <si>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</si>
  <si>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</si>
  <si>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</si>
  <si>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</si>
  <si>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</si>
  <si>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</si>
  <si>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</si>
  <si>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</si>
  <si>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</si>
  <si>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</si>
  <si>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</si>
  <si>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</si>
  <si>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</si>
  <si>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</si>
  <si>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</si>
  <si>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</si>
  <si>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</si>
  <si>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</si>
  <si>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</si>
  <si>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</si>
  <si>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</si>
  <si>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</si>
  <si>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</si>
  <si>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</si>
  <si>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</si>
  <si>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</si>
  <si>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</si>
  <si>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</si>
  <si>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</si>
  <si>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</si>
  <si>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</si>
  <si>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</si>
  <si>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</si>
  <si>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</si>
  <si>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</si>
  <si>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</si>
  <si>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</si>
  <si>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</si>
  <si>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</si>
  <si>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</si>
  <si>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</si>
  <si>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</si>
  <si>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</si>
  <si>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</si>
  <si>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</si>
  <si>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</si>
  <si>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</si>
  <si>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</si>
  <si>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</si>
  <si>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</si>
  <si>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</si>
  <si>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</si>
  <si>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</si>
  <si>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</si>
  <si>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</si>
  <si>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</si>
  <si>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</si>
  <si>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</si>
  <si>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</si>
  <si>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</si>
  <si>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</si>
  <si>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</si>
  <si>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</si>
  <si>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</si>
  <si>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</si>
  <si>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</si>
  <si>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</si>
  <si>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</si>
  <si>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</si>
  <si>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</si>
  <si>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</si>
  <si>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</si>
  <si>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</si>
  <si>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</si>
  <si>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</si>
  <si>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</si>
  <si>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</si>
  <si>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</si>
  <si>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</si>
  <si>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</si>
  <si>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</si>
  <si>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</si>
  <si>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</si>
  <si>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</si>
  <si>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</si>
  <si>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</si>
  <si>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</si>
  <si>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</si>
  <si>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</si>
  <si>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</si>
  <si>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</si>
  <si>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</si>
  <si>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</si>
  <si>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</si>
  <si>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</si>
  <si>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</si>
  <si>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</si>
  <si>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</si>
  <si>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</si>
  <si>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</si>
  <si>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</si>
  <si>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</si>
  <si>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</si>
  <si>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</si>
  <si>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</si>
  <si>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</si>
  <si>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</si>
  <si>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</si>
  <si>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</si>
  <si>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</si>
  <si>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</si>
  <si>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</si>
  <si>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</si>
  <si>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</si>
  <si>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</si>
  <si>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</si>
  <si>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</si>
  <si>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</si>
  <si>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</si>
  <si>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</si>
  <si>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</si>
  <si>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</si>
  <si>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</si>
  <si>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</si>
  <si>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</si>
  <si>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</si>
  <si>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</si>
  <si>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</si>
  <si>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</si>
  <si>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</si>
  <si>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</si>
  <si>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</si>
  <si>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</si>
  <si>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</si>
  <si>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</si>
  <si>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</si>
  <si>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</si>
  <si>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</si>
  <si>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</si>
  <si>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</si>
  <si>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</si>
  <si>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</si>
  <si>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</si>
  <si>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</si>
  <si>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</si>
  <si>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</si>
  <si>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</si>
  <si>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</si>
  <si>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</si>
  <si>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</si>
  <si>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</si>
  <si>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</si>
  <si>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</si>
  <si>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</si>
  <si>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</si>
  <si>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</si>
  <si>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</si>
  <si>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</si>
  <si>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</si>
  <si>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</si>
  <si>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</si>
  <si>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</si>
  <si>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</si>
  <si>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</si>
  <si>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</si>
  <si>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</si>
  <si>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</si>
  <si>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</si>
  <si>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</si>
  <si>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</si>
  <si>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</si>
  <si>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</si>
  <si>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</si>
  <si>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</si>
  <si>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</si>
  <si>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</si>
  <si>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</si>
  <si>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</si>
  <si>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</si>
  <si>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</si>
  <si>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</si>
  <si>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</si>
  <si>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</si>
  <si>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</si>
  <si>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</si>
  <si>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</si>
  <si>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</si>
  <si>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</si>
  <si>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</si>
  <si>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</si>
  <si>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</si>
  <si>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</si>
  <si>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</si>
  <si>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</si>
  <si>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</si>
  <si>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</si>
  <si>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</si>
  <si>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</si>
  <si>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</si>
  <si>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</si>
  <si>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</si>
  <si>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</si>
  <si>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</si>
  <si>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</si>
  <si>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</si>
  <si>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</si>
  <si>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</si>
  <si>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</si>
  <si>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</si>
  <si>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</si>
  <si>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</si>
  <si>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</si>
  <si>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</si>
  <si>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</si>
  <si>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</si>
  <si>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</si>
  <si>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</si>
  <si>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</si>
  <si>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</si>
  <si>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</si>
  <si>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</si>
  <si>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</si>
  <si>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</si>
  <si>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</si>
  <si>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</si>
  <si>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</si>
  <si>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</si>
  <si>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</si>
  <si>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</si>
  <si>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</si>
  <si>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</si>
  <si>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</si>
  <si>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</si>
  <si>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</si>
  <si>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</si>
  <si>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</si>
  <si>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</si>
  <si>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</si>
  <si>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</si>
  <si>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</si>
  <si>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</si>
  <si>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</si>
  <si>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</si>
  <si>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</si>
  <si>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</si>
  <si>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</si>
  <si>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</si>
  <si>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</si>
  <si>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</si>
  <si>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</si>
  <si>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</si>
  <si>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</si>
  <si>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</si>
  <si>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</si>
  <si>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</si>
  <si>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</si>
  <si>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</si>
  <si>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</si>
  <si>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</si>
  <si>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</si>
  <si>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</si>
  <si>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</si>
  <si>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</si>
  <si>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</si>
  <si>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</si>
  <si>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</si>
  <si>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</si>
  <si>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</si>
  <si>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</si>
  <si>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</si>
  <si>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</si>
  <si>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</si>
  <si>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</si>
  <si>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</si>
  <si>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</si>
  <si>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</si>
  <si>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</si>
  <si>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</si>
  <si>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</si>
  <si>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</si>
  <si>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</si>
  <si>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</si>
  <si>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</si>
  <si>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</si>
  <si>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</si>
  <si>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</si>
  <si>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</si>
  <si>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</si>
  <si>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</si>
  <si>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</si>
  <si>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</si>
  <si>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</si>
  <si>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</si>
  <si>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</si>
  <si>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</si>
  <si>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</si>
  <si>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</si>
  <si>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</si>
  <si>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</si>
  <si>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</si>
  <si>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</si>
  <si>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</si>
  <si>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</si>
  <si>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</si>
  <si>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</si>
  <si>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</si>
  <si>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</si>
  <si>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</si>
  <si>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</si>
  <si>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</si>
  <si>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</si>
  <si>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</si>
  <si>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</si>
  <si>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</si>
  <si>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</si>
  <si>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</si>
  <si>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</si>
  <si>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</si>
  <si>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</si>
  <si>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</si>
  <si>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</si>
  <si>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</si>
  <si>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</si>
  <si>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</si>
  <si>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</si>
  <si>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</si>
  <si>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</si>
  <si>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</si>
  <si>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</si>
  <si>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</si>
  <si>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</si>
  <si>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</si>
  <si>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</si>
  <si>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</si>
  <si>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</si>
  <si>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</si>
  <si>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</si>
  <si>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</si>
  <si>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</si>
  <si>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</si>
  <si>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</si>
  <si>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</si>
  <si>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</si>
  <si>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</si>
  <si>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</si>
  <si>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</si>
  <si>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</si>
  <si>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</si>
  <si>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</si>
  <si>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</si>
  <si>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</si>
  <si>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</si>
  <si>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</si>
  <si>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</si>
  <si>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</si>
  <si>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</si>
  <si>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</si>
  <si>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</si>
  <si>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</si>
  <si>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</si>
  <si>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</si>
  <si>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</si>
  <si>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</si>
  <si>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</si>
  <si>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</si>
  <si>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</si>
  <si>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</si>
  <si>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</si>
  <si>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</si>
  <si>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</si>
  <si>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</si>
  <si>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</si>
  <si>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</si>
  <si>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</si>
  <si>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</si>
  <si>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</si>
  <si>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</si>
  <si>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</si>
  <si>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</si>
  <si>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</si>
  <si>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</si>
  <si>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</si>
  <si>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</si>
  <si>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</si>
  <si>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</si>
  <si>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</si>
  <si>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</si>
  <si>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</si>
  <si>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</si>
  <si>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</si>
  <si>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</si>
  <si>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</si>
  <si>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</si>
  <si>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</si>
  <si>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</si>
  <si>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</si>
  <si>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</si>
  <si>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</si>
  <si>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</si>
  <si>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</si>
  <si>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</si>
  <si>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</si>
  <si>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</si>
  <si>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</si>
  <si>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</si>
  <si>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</si>
  <si>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</si>
  <si>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</si>
  <si>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</si>
  <si>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</si>
  <si>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</si>
  <si>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</si>
  <si>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</si>
  <si>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</si>
  <si>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</si>
  <si>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</si>
  <si>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</si>
  <si>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</si>
  <si>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</si>
  <si>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</si>
  <si>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</si>
  <si>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</si>
  <si>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</si>
  <si>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</si>
  <si>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</si>
  <si>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</si>
  <si>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</si>
  <si>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</si>
  <si>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</si>
  <si>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</si>
  <si>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</si>
  <si>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</si>
  <si>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</si>
  <si>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</si>
  <si>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</si>
  <si>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</si>
  <si>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</si>
  <si>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</si>
  <si>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</si>
  <si>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</si>
  <si>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</si>
  <si>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</si>
  <si>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</si>
  <si>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</si>
  <si>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</si>
  <si>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</si>
  <si>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</si>
  <si>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</si>
  <si>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</si>
  <si>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</si>
  <si>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</si>
  <si>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</si>
  <si>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</si>
  <si>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</si>
  <si>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</si>
  <si>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</si>
  <si>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</si>
  <si>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</si>
  <si>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</si>
  <si>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</si>
  <si>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</si>
  <si>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</si>
  <si>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</si>
  <si>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</si>
  <si>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</si>
  <si>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</si>
  <si>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</si>
  <si>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</si>
  <si>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</si>
  <si>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</si>
  <si>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</si>
  <si>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</si>
  <si>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</si>
  <si>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</si>
  <si>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</si>
  <si>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</si>
  <si>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</si>
  <si>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</si>
  <si>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</si>
  <si>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</si>
  <si>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</si>
  <si>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</si>
  <si>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</si>
  <si>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</si>
  <si>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</si>
  <si>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</si>
  <si>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</si>
  <si>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</si>
  <si>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</si>
  <si>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</si>
  <si>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</si>
  <si>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</si>
  <si>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</si>
  <si>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</si>
  <si>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</si>
  <si>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</si>
  <si>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</si>
  <si>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</si>
  <si>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</si>
  <si>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</si>
  <si>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</si>
  <si>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</si>
  <si>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</si>
  <si>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</si>
  <si>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</si>
  <si>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</si>
  <si>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</si>
  <si>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</si>
  <si>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</si>
  <si>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</si>
  <si>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</si>
  <si>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</si>
  <si>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</si>
  <si>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</si>
  <si>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</si>
  <si>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</si>
  <si>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</si>
  <si>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</si>
  <si>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</si>
  <si>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</si>
  <si>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</si>
  <si>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</si>
  <si>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</si>
  <si>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</si>
  <si>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</si>
  <si>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</si>
  <si>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</si>
  <si>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</si>
  <si>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</si>
  <si>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</si>
  <si>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</si>
  <si>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</si>
  <si>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</si>
  <si>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</si>
  <si>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</si>
  <si>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</si>
  <si>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</si>
  <si>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</si>
  <si>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</si>
  <si>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</si>
  <si>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</si>
  <si>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</si>
  <si>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</si>
  <si>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</si>
  <si>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</si>
  <si>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</si>
  <si>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</si>
  <si>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</si>
  <si>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</si>
  <si>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</si>
  <si>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</si>
  <si>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</si>
  <si>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</si>
  <si>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</si>
  <si>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</si>
  <si>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</si>
  <si>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</si>
  <si>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</si>
  <si>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</si>
  <si>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</si>
  <si>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</si>
  <si>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</si>
  <si>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</si>
  <si>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</si>
  <si>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</si>
  <si>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</si>
  <si>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</si>
  <si>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</si>
  <si>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</si>
  <si>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</si>
  <si>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</si>
  <si>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</si>
  <si>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</si>
  <si>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</si>
  <si>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</si>
  <si>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</si>
  <si>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</si>
  <si>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</si>
  <si>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</si>
  <si>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</si>
  <si>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</si>
  <si>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</si>
  <si>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</si>
  <si>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</si>
  <si>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</si>
  <si>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</si>
  <si>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</si>
  <si>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</si>
  <si>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</si>
  <si>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</si>
  <si>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</si>
  <si>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</si>
  <si>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</si>
  <si>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</si>
  <si>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</si>
  <si>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</si>
  <si>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</si>
  <si>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</si>
  <si>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</si>
  <si>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</si>
  <si>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</si>
  <si>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</si>
  <si>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</si>
  <si>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</si>
  <si>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</si>
  <si>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</si>
  <si>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</si>
  <si>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</si>
  <si>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</si>
  <si>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</si>
  <si>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</si>
  <si>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</si>
  <si>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</si>
  <si>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</si>
  <si>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</si>
  <si>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</si>
  <si>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</si>
  <si>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</si>
  <si>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</si>
  <si>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</si>
  <si>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</si>
  <si>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</si>
  <si>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</si>
  <si>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</si>
  <si>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</si>
  <si>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</si>
  <si>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</si>
  <si>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</si>
  <si>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</si>
  <si>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</si>
  <si>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</si>
  <si>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</si>
  <si>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</si>
  <si>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</si>
  <si>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</si>
  <si>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</si>
  <si>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</si>
  <si>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</si>
  <si>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</si>
  <si>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</si>
  <si>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</si>
  <si>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</si>
  <si>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</si>
  <si>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</si>
  <si>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</si>
  <si>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</si>
  <si>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</si>
  <si>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</si>
  <si>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</si>
  <si>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</si>
  <si>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</si>
  <si>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</si>
  <si>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</si>
  <si>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</si>
  <si>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</si>
  <si>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</si>
  <si>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</si>
  <si>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</si>
  <si>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</si>
  <si>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</si>
  <si>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</si>
  <si>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</si>
  <si>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</si>
  <si>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</si>
  <si>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</si>
  <si>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</si>
  <si>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</si>
  <si>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</si>
  <si>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</si>
  <si>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</si>
  <si>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</si>
  <si>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</si>
  <si>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</si>
  <si>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</si>
  <si>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</si>
  <si>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</si>
  <si>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</si>
  <si>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</si>
  <si>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</si>
  <si>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</si>
  <si>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</si>
  <si>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</si>
  <si>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</si>
  <si>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</si>
  <si>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</si>
  <si>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</si>
  <si>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</si>
  <si>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</si>
  <si>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</si>
  <si>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</si>
  <si>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</si>
  <si>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</si>
  <si>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</si>
  <si>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</si>
  <si>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</si>
  <si>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</si>
  <si>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</si>
  <si>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</si>
  <si>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</si>
  <si>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</si>
  <si>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</si>
  <si>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</si>
  <si>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</si>
  <si>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</si>
  <si>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</si>
  <si>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</si>
  <si>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</si>
  <si>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</si>
  <si>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</si>
  <si>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</si>
  <si>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</si>
  <si>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</si>
  <si>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</si>
  <si>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</si>
  <si>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</si>
  <si>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</si>
  <si>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</si>
  <si>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</si>
  <si>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</si>
  <si>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</si>
  <si>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</si>
  <si>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</si>
  <si>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</si>
  <si>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</si>
  <si>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</si>
  <si>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</si>
  <si>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</si>
  <si>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</si>
  <si>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</si>
  <si>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</si>
  <si>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</si>
  <si>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</si>
  <si>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</si>
  <si>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</si>
  <si>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</si>
  <si>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</si>
  <si>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</si>
  <si>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</si>
  <si>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</si>
  <si>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</si>
  <si>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</si>
  <si>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</si>
  <si>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</si>
  <si>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</si>
  <si>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</si>
  <si>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</si>
  <si>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</si>
  <si>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</si>
  <si>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</si>
  <si>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</si>
  <si>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</si>
  <si>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</si>
  <si>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</si>
  <si>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</si>
  <si>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</si>
  <si>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</si>
  <si>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</si>
  <si>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</si>
  <si>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</si>
  <si>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</si>
  <si>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</si>
  <si>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</si>
  <si>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</si>
  <si>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</si>
  <si>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</si>
  <si>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</si>
  <si>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</si>
  <si>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</si>
  <si>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</si>
  <si>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</si>
  <si>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</si>
  <si>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</si>
  <si>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</si>
  <si>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</si>
  <si>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</si>
  <si>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</si>
  <si>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</si>
  <si>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</si>
  <si>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</si>
  <si>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</si>
  <si>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</si>
  <si>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</si>
  <si>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</si>
  <si>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</si>
  <si>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</si>
  <si>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</si>
  <si>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</si>
  <si>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</si>
  <si>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</si>
  <si>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</si>
  <si>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</si>
  <si>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</si>
  <si>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</si>
  <si>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</si>
  <si>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</si>
  <si>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</si>
  <si>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</si>
  <si>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</si>
  <si>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</si>
  <si>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</si>
  <si>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</si>
  <si>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</si>
  <si>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</si>
  <si>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</si>
  <si>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</si>
  <si>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</si>
  <si>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</si>
  <si>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</si>
  <si>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</si>
  <si>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</si>
  <si>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</si>
  <si>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</si>
  <si>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</si>
  <si>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</si>
  <si>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</si>
  <si>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</si>
  <si>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</si>
  <si>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</si>
  <si>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</si>
  <si>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</si>
  <si>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</si>
  <si>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</si>
  <si>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</si>
  <si>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</si>
  <si>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</si>
  <si>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</si>
  <si>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</si>
  <si>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</si>
  <si>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</si>
  <si>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</si>
  <si>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</si>
  <si>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</si>
  <si>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</si>
  <si>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</si>
  <si>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</si>
  <si>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</si>
  <si>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</si>
  <si>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</si>
  <si>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</si>
  <si>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</si>
  <si>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</si>
  <si>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</si>
  <si>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</si>
  <si>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</si>
  <si>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</si>
  <si>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</si>
  <si>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</si>
  <si>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</si>
  <si>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</si>
  <si>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</si>
  <si>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</si>
  <si>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</si>
  <si>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</si>
  <si>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</si>
  <si>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</si>
  <si>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</si>
  <si>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</si>
  <si>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</si>
  <si>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</si>
  <si>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</si>
  <si>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</si>
  <si>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</si>
  <si>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</si>
  <si>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</si>
  <si>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</si>
  <si>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</si>
  <si>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</si>
  <si>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</si>
  <si>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</si>
  <si>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</si>
  <si>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</si>
  <si>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</si>
  <si>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</si>
  <si>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</si>
  <si>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</si>
  <si>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</si>
  <si>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</si>
  <si>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</si>
  <si>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</si>
  <si>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</si>
  <si>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</si>
  <si>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</si>
  <si>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</si>
  <si>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</si>
  <si>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</si>
  <si>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</si>
  <si>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</si>
  <si>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</si>
  <si>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</si>
  <si>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</si>
  <si>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</si>
  <si>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</si>
  <si>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</si>
  <si>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</si>
  <si>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</si>
  <si>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</si>
  <si>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</si>
  <si>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</si>
  <si>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</si>
  <si>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</si>
  <si>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</si>
  <si>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</si>
  <si>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</si>
  <si>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</si>
  <si>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</si>
  <si>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</si>
  <si>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</si>
  <si>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</si>
  <si>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</si>
  <si>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</si>
  <si>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</si>
  <si>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</si>
  <si>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</si>
  <si>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</si>
  <si>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</si>
  <si>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</si>
  <si>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</si>
  <si>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</si>
  <si>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</si>
  <si>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</si>
  <si>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</si>
  <si>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</si>
  <si>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</si>
  <si>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</si>
  <si>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</si>
  <si>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</si>
  <si>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</si>
  <si>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</si>
  <si>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</si>
  <si>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</si>
  <si>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</si>
  <si>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</si>
  <si>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</si>
  <si>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</si>
  <si>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</si>
  <si>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</si>
  <si>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</si>
  <si>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</si>
  <si>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</si>
  <si>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</si>
  <si>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</si>
  <si>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</si>
  <si>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</si>
  <si>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</si>
  <si>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</si>
  <si>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</si>
  <si>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</si>
  <si>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</si>
  <si>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</si>
  <si>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</si>
  <si>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</si>
  <si>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</si>
  <si>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</si>
  <si>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</si>
  <si>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</si>
  <si>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</si>
  <si>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</si>
  <si>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</si>
  <si>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</si>
  <si>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</si>
  <si>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</si>
  <si>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</si>
  <si>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</si>
  <si>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</si>
  <si>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</si>
  <si>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</si>
  <si>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</si>
  <si>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</si>
  <si>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</si>
  <si>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</si>
  <si>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</si>
  <si>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</si>
  <si>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</si>
  <si>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</si>
  <si>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</si>
  <si>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</si>
  <si>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</si>
  <si>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</si>
  <si>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</si>
  <si>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</si>
  <si>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</si>
  <si>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</si>
  <si>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</si>
  <si>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</si>
  <si>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</si>
  <si>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</si>
  <si>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</si>
  <si>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</si>
  <si>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</si>
  <si>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</si>
  <si>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</si>
  <si>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</si>
  <si>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</si>
  <si>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</si>
  <si>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</si>
  <si>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</si>
  <si>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</si>
  <si>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</si>
  <si>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</si>
  <si>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</si>
  <si>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</si>
  <si>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</si>
  <si>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</si>
  <si>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</si>
  <si>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</si>
  <si>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</si>
  <si>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</si>
  <si>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</si>
  <si>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</si>
  <si>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</si>
  <si>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</si>
  <si>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</si>
  <si>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</si>
  <si>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</si>
  <si>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</si>
  <si>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</si>
  <si>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</si>
  <si>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</si>
  <si>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</si>
  <si>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</si>
  <si>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</si>
  <si>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</si>
  <si>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</si>
  <si>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</si>
  <si>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</si>
  <si>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</si>
  <si>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</si>
  <si>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</si>
  <si>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</si>
  <si>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</si>
  <si>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</si>
  <si>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</si>
  <si>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</si>
  <si>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</si>
  <si>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</si>
  <si>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</si>
  <si>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</si>
  <si>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</si>
  <si>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</si>
  <si>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</si>
  <si>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</si>
  <si>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</si>
  <si>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</si>
  <si>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</si>
  <si>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</si>
  <si>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</si>
  <si>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</si>
  <si>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</si>
  <si>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</si>
  <si>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</si>
  <si>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</si>
  <si>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</si>
  <si>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</si>
  <si>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</si>
  <si>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</si>
  <si>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</si>
  <si>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</si>
  <si>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</si>
  <si>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</si>
  <si>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</si>
  <si>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</si>
  <si>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</si>
  <si>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</si>
  <si>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</si>
  <si>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</si>
  <si>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</si>
  <si>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</si>
  <si>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</si>
  <si>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</si>
  <si>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</si>
  <si>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</si>
  <si>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</si>
  <si>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</si>
  <si>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</si>
  <si>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</si>
  <si>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</si>
  <si>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</si>
  <si>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</si>
  <si>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</si>
  <si>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</si>
  <si>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</si>
  <si>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</si>
  <si>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</si>
  <si>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</si>
  <si>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</si>
  <si>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</si>
  <si>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</si>
  <si>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</si>
  <si>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</si>
  <si>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</si>
  <si>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</si>
  <si>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</si>
  <si>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</si>
  <si>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</si>
  <si>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</si>
  <si>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</si>
  <si>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</si>
  <si>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</si>
  <si>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</si>
  <si>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</si>
  <si>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</si>
  <si>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</si>
  <si>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</si>
  <si>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</si>
  <si>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</si>
  <si>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</si>
  <si>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</si>
  <si>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</si>
  <si>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</si>
  <si>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</si>
  <si>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</si>
  <si>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</si>
  <si>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</si>
  <si>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</si>
  <si>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</si>
  <si>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</si>
  <si>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</si>
  <si>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</si>
  <si>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</si>
  <si>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</si>
  <si>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</si>
  <si>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</si>
  <si>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</si>
  <si>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</si>
  <si>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</si>
  <si>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</si>
  <si>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</si>
  <si>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</si>
  <si>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</si>
  <si>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</si>
  <si>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</si>
  <si>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</si>
  <si>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</si>
  <si>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</si>
  <si>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</si>
  <si>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</si>
  <si>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</si>
  <si>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</si>
  <si>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</si>
  <si>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</si>
  <si>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</si>
  <si>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</si>
  <si>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</si>
  <si>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</si>
  <si>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</si>
  <si>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</si>
  <si>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</si>
  <si>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</si>
  <si>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</si>
  <si>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</si>
  <si>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</si>
  <si>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</si>
  <si>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</si>
  <si>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</si>
  <si>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</si>
  <si>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</si>
  <si>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</si>
  <si>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</si>
  <si>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</si>
  <si>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</si>
  <si>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</si>
  <si>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</si>
  <si>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</si>
  <si>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</si>
  <si>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</si>
  <si>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</si>
  <si>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</si>
  <si>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</si>
  <si>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</si>
  <si>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</si>
  <si>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</si>
  <si>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</si>
  <si>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</si>
  <si>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</si>
  <si>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</si>
  <si>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</si>
  <si>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</si>
  <si>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</si>
  <si>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</si>
  <si>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</si>
  <si>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</si>
  <si>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</si>
  <si>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</si>
  <si>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</si>
  <si>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</si>
  <si>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</si>
  <si>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</si>
  <si>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</si>
  <si>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</si>
  <si>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</si>
  <si>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</si>
  <si>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</si>
  <si>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</si>
  <si>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</si>
  <si>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</si>
  <si>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</si>
  <si>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</si>
  <si>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</si>
  <si>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</si>
  <si>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</si>
  <si>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</si>
  <si>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</si>
  <si>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</si>
  <si>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</si>
  <si>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</si>
  <si>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</si>
  <si>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</si>
  <si>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</si>
  <si>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</si>
  <si>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</si>
  <si>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</si>
  <si>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</si>
  <si>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</si>
  <si>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</si>
  <si>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</si>
  <si>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</si>
  <si>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</si>
  <si>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</si>
  <si>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</si>
  <si>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</si>
  <si>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</si>
  <si>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</si>
  <si>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</si>
  <si>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</si>
  <si>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</si>
  <si>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</si>
  <si>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</si>
  <si>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</si>
  <si>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</si>
  <si>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</si>
  <si>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</si>
  <si>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</si>
  <si>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</si>
  <si>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</si>
  <si>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</si>
  <si>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</si>
  <si>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</si>
  <si>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</si>
  <si>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</si>
  <si>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</si>
  <si>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</si>
  <si>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</si>
  <si>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</si>
  <si>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</si>
  <si>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</si>
  <si>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</si>
  <si>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</si>
  <si>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</si>
  <si>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</si>
  <si>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</si>
  <si>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</si>
  <si>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</si>
  <si>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</si>
  <si>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</si>
  <si>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</si>
  <si>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</si>
  <si>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</si>
  <si>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</si>
  <si>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</si>
  <si>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</si>
  <si>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</si>
  <si>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</si>
  <si>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</si>
  <si>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</si>
  <si>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</si>
  <si>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</si>
  <si>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</si>
  <si>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</si>
  <si>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</si>
  <si>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</si>
  <si>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</si>
  <si>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</si>
  <si>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</si>
  <si>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</si>
  <si>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</si>
  <si>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</si>
  <si>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</si>
  <si>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</si>
  <si>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</si>
  <si>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</si>
  <si>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</si>
  <si>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</si>
  <si>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</si>
  <si>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</si>
  <si>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</si>
  <si>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</si>
  <si>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</si>
  <si>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</si>
  <si>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</si>
  <si>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</si>
  <si>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</si>
  <si>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</si>
  <si>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</si>
  <si>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</si>
  <si>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</si>
  <si>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</si>
  <si>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</si>
  <si>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</si>
  <si>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</si>
  <si>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</si>
  <si>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</si>
  <si>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</si>
  <si>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</si>
  <si>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</si>
  <si>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</si>
  <si>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</si>
  <si>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</si>
  <si>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</si>
  <si>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</si>
  <si>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</si>
  <si>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</si>
  <si>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</si>
  <si>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</si>
  <si>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</si>
  <si>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</si>
  <si>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</si>
  <si>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</si>
  <si>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</si>
  <si>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</si>
  <si>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</si>
  <si>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</si>
  <si>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</si>
  <si>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</si>
  <si>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</si>
  <si>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</si>
  <si>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</si>
  <si>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</si>
  <si>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</si>
  <si>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</si>
  <si>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</si>
  <si>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</si>
  <si>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</si>
  <si>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</si>
  <si>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</si>
  <si>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</si>
  <si>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</si>
  <si>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</si>
  <si>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</si>
  <si>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</si>
  <si>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</si>
  <si>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</si>
  <si>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</si>
  <si>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</si>
  <si>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</si>
  <si>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</si>
  <si>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</si>
  <si>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</si>
  <si>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</si>
  <si>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</si>
  <si>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</si>
  <si>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</si>
  <si>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</si>
  <si>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</si>
  <si>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</si>
  <si>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</si>
  <si>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</si>
  <si>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</si>
  <si>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</si>
  <si>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</si>
  <si>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</si>
  <si>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</si>
  <si>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</si>
  <si>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</si>
  <si>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</si>
  <si>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</si>
  <si>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</si>
  <si>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</si>
  <si>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</si>
  <si>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</si>
  <si>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</si>
  <si>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</si>
  <si>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</si>
  <si>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</si>
  <si>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</si>
  <si>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</si>
  <si>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</si>
  <si>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</si>
  <si>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</si>
  <si>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</si>
  <si>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</si>
  <si>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</si>
  <si>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</si>
  <si>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</si>
  <si>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</si>
  <si>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</si>
  <si>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</si>
  <si>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</si>
  <si>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</si>
  <si>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</si>
  <si>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</si>
  <si>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</si>
  <si>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</si>
  <si>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</si>
  <si>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</si>
  <si>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</si>
  <si>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</si>
  <si>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</si>
  <si>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</si>
  <si>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</si>
  <si>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</si>
  <si>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</si>
  <si>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</si>
  <si>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</si>
  <si>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</si>
  <si>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</si>
  <si>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</si>
  <si>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</si>
  <si>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</si>
  <si>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</si>
  <si>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</si>
  <si>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</si>
  <si>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</si>
  <si>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</si>
  <si>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</si>
  <si>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</si>
  <si>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</si>
  <si>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</si>
  <si>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</si>
  <si>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</si>
  <si>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</si>
  <si>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</si>
  <si>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</si>
  <si>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</si>
  <si>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</si>
  <si>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</si>
  <si>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</si>
  <si>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</si>
  <si>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</si>
  <si>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</si>
  <si>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</si>
  <si>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</si>
  <si>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</si>
  <si>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</si>
  <si>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</si>
  <si>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</si>
  <si>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</si>
  <si>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</si>
  <si>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</si>
  <si>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</si>
  <si>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</si>
  <si>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</si>
  <si>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</si>
  <si>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</si>
  <si>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</si>
  <si>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</si>
  <si>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</si>
  <si>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</si>
  <si>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</si>
  <si>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</si>
  <si>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</si>
  <si>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</si>
  <si>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</si>
  <si>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</si>
  <si>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</si>
  <si>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</si>
  <si>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</si>
  <si>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</si>
  <si>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</si>
  <si>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</si>
  <si>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</si>
  <si>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</si>
  <si>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</si>
  <si>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</si>
  <si>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</si>
  <si>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</si>
  <si>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</si>
  <si>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</si>
  <si>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</si>
  <si>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</si>
  <si>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</si>
  <si>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</si>
  <si>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</si>
  <si>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</si>
  <si>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</si>
  <si>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</si>
  <si>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</si>
  <si>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</si>
  <si>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</si>
  <si>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</si>
  <si>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</si>
  <si>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</si>
  <si>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</si>
  <si>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</si>
  <si>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</si>
  <si>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</si>
  <si>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</si>
  <si>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</si>
  <si>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</si>
  <si>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</si>
  <si>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</si>
  <si>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</si>
  <si>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</si>
  <si>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</si>
  <si>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</si>
  <si>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</si>
  <si>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</si>
  <si>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</si>
  <si>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</si>
  <si>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</si>
  <si>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</si>
  <si>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</si>
  <si>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</si>
  <si>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</si>
  <si>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</si>
  <si>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</si>
  <si>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</si>
  <si>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</si>
  <si>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</si>
  <si>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</si>
  <si>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</si>
  <si>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</si>
  <si>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</si>
  <si>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</si>
  <si>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</si>
  <si>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</si>
  <si>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</si>
  <si>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</si>
  <si>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</si>
  <si>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</si>
  <si>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</si>
  <si>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</si>
  <si>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</si>
  <si>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</si>
  <si>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</si>
  <si>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</si>
  <si>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</si>
  <si>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</si>
  <si>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</si>
  <si>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</si>
  <si>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</si>
  <si>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</si>
  <si>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</si>
  <si>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</si>
  <si>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</si>
  <si>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</si>
  <si>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</si>
  <si>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</si>
  <si>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</si>
  <si>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</si>
  <si>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</si>
  <si>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</si>
  <si>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</si>
  <si>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</si>
  <si>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</si>
  <si>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</si>
  <si>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</si>
  <si>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</si>
  <si>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</si>
  <si>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</si>
  <si>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</si>
  <si>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</si>
  <si>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</si>
  <si>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</si>
  <si>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</si>
  <si>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</si>
  <si>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</si>
  <si>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</si>
  <si>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</si>
  <si>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</si>
  <si>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</si>
  <si>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</si>
  <si>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</si>
  <si>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</si>
  <si>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</si>
  <si>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</si>
  <si>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</si>
  <si>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</si>
  <si>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</si>
  <si>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</si>
  <si>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</si>
  <si>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</si>
  <si>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</si>
  <si>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</si>
  <si>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</si>
  <si>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</si>
  <si>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</si>
  <si>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</si>
  <si>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</si>
  <si>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</si>
  <si>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</si>
  <si>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</si>
  <si>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</si>
  <si>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</si>
  <si>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</si>
  <si>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</si>
  <si>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</si>
  <si>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</si>
  <si>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</si>
  <si>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</si>
  <si>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</si>
  <si>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</si>
  <si>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</si>
  <si>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</si>
  <si>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</si>
  <si>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</si>
  <si>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</si>
  <si>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</si>
  <si>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</si>
  <si>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</si>
  <si>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</si>
  <si>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</si>
  <si>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</si>
  <si>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</si>
  <si>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</si>
  <si>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</si>
  <si>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</si>
  <si>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</si>
  <si>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</si>
  <si>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</si>
  <si>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</si>
  <si>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</si>
  <si>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</si>
  <si>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</si>
  <si>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</si>
  <si>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</si>
  <si>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</si>
  <si>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</si>
  <si>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</si>
  <si>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</si>
  <si>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</si>
  <si>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</si>
  <si>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</si>
  <si>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</si>
  <si>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</si>
  <si>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</si>
  <si>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</si>
  <si>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</si>
  <si>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</si>
  <si>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</si>
  <si>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</si>
  <si>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</si>
  <si>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</si>
  <si>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</si>
  <si>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</si>
  <si>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</si>
  <si>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</si>
  <si>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</si>
  <si>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</si>
  <si>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</si>
  <si>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</si>
  <si>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</si>
  <si>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</si>
  <si>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</si>
  <si>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</si>
  <si>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</si>
  <si>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</si>
  <si>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</si>
  <si>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</si>
  <si>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</si>
  <si>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</si>
  <si>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</si>
  <si>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</si>
  <si>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</si>
  <si>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</si>
  <si>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</si>
  <si>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</si>
  <si>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</si>
  <si>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</si>
  <si>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</si>
  <si>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</si>
  <si>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</si>
  <si>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</si>
  <si>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</si>
  <si>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</si>
  <si>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</si>
  <si>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</si>
  <si>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</si>
  <si>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</si>
  <si>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</si>
  <si>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</si>
  <si>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</si>
  <si>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</si>
  <si>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</si>
  <si>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</si>
  <si>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</si>
  <si>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</si>
  <si>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</si>
  <si>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</si>
  <si>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</si>
  <si>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</si>
  <si>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</si>
  <si>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</si>
  <si>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</si>
  <si>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</si>
  <si>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</si>
  <si>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</si>
  <si>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</si>
  <si>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</si>
  <si>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</si>
  <si>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</si>
  <si>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</si>
  <si>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</si>
  <si>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</si>
  <si>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</si>
  <si>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</si>
  <si>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</si>
  <si>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</si>
  <si>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</si>
  <si>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</si>
  <si>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</si>
  <si>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</si>
  <si>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</si>
  <si>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</si>
  <si>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</si>
  <si>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</si>
  <si>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</si>
  <si>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</si>
  <si>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</si>
  <si>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</si>
  <si>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</si>
  <si>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</si>
  <si>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</si>
  <si>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</si>
  <si>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</si>
  <si>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</si>
  <si>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</si>
  <si>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</si>
  <si>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</si>
  <si>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</si>
  <si>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</si>
  <si>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</si>
  <si>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</si>
  <si>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</si>
  <si>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</si>
  <si>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</si>
  <si>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</si>
  <si>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</si>
  <si>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</si>
  <si>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</si>
  <si>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</si>
  <si>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</si>
  <si>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</si>
  <si>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</si>
  <si>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</si>
  <si>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</si>
  <si>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</si>
  <si>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</si>
  <si>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</si>
  <si>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</si>
  <si>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</si>
  <si>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</si>
  <si>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</si>
  <si>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</si>
  <si>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</si>
  <si>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</si>
  <si>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</si>
  <si>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</si>
  <si>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</si>
  <si>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</si>
  <si>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</si>
  <si>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</si>
  <si>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</si>
  <si>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</si>
  <si>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</si>
  <si>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</si>
  <si>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</si>
  <si>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</si>
  <si>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</si>
  <si>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</si>
  <si>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</si>
  <si>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</si>
  <si>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</si>
  <si>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</si>
  <si>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</si>
  <si>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</si>
  <si>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</si>
  <si>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</si>
  <si>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</si>
  <si>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</si>
  <si>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</si>
  <si>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</si>
  <si>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</si>
  <si>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</si>
  <si>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</si>
  <si>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</si>
  <si>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</si>
  <si>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</si>
  <si>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</si>
  <si>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</si>
  <si>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</si>
  <si>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</si>
  <si>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</si>
  <si>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</si>
  <si>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</si>
  <si>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</si>
  <si>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</si>
  <si>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</si>
  <si>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</si>
  <si>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</si>
  <si>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</si>
  <si>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</si>
  <si>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</si>
  <si>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</si>
  <si>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</si>
  <si>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</si>
  <si>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</si>
  <si>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</si>
  <si>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</si>
  <si>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</si>
  <si>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</si>
  <si>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</si>
  <si>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</si>
  <si>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</si>
  <si>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</si>
  <si>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</si>
  <si>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</si>
  <si>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</si>
  <si>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</si>
  <si>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</si>
  <si>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</si>
  <si>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</si>
  <si>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</si>
  <si>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</si>
  <si>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</si>
  <si>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</si>
  <si>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</si>
  <si>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</si>
  <si>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</si>
  <si>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</si>
  <si>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</si>
  <si>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</si>
  <si>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</si>
  <si>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</si>
  <si>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</si>
  <si>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</si>
  <si>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</si>
  <si>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</si>
  <si>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</si>
  <si>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</si>
  <si>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</si>
  <si>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</si>
  <si>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</si>
  <si>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</si>
  <si>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</si>
  <si>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</si>
  <si>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</si>
  <si>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</si>
  <si>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</si>
  <si>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</si>
  <si>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</si>
  <si>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</si>
  <si>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</si>
  <si>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</si>
  <si>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</si>
  <si>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</si>
  <si>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</si>
  <si>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</si>
  <si>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</si>
  <si>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</si>
  <si>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</si>
  <si>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</si>
  <si>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</si>
  <si>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</si>
  <si>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</si>
  <si>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</si>
  <si>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</si>
  <si>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</si>
  <si>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</si>
  <si>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</si>
  <si>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</si>
  <si>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</si>
  <si>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</si>
  <si>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</si>
  <si>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</si>
  <si>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</si>
  <si>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</si>
  <si>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</si>
  <si>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</si>
  <si>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</si>
  <si>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</si>
  <si>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</si>
  <si>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</si>
  <si>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</si>
  <si>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</si>
  <si>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</si>
  <si>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</si>
  <si>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</si>
  <si>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</si>
  <si>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</si>
  <si>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</si>
  <si>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</si>
  <si>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</si>
  <si>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</si>
  <si>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</si>
  <si>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</si>
  <si>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</si>
  <si>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</si>
  <si>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</si>
  <si>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</si>
  <si>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</si>
  <si>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</si>
  <si>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</si>
  <si>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</si>
  <si>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</si>
  <si>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</si>
  <si>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</si>
  <si>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</si>
  <si>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</si>
  <si>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</si>
  <si>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</si>
  <si>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</si>
  <si>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</si>
  <si>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</si>
  <si>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</si>
  <si>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</si>
  <si>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</si>
  <si>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</si>
  <si>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</si>
  <si>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</si>
  <si>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</si>
  <si>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</si>
  <si>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</si>
  <si>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</si>
  <si>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</si>
  <si>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</si>
  <si>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</si>
  <si>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</si>
  <si>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</si>
  <si>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</si>
  <si>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</si>
  <si>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</si>
  <si>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</si>
  <si>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</si>
  <si>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</si>
  <si>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</si>
  <si>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</si>
  <si>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</si>
  <si>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</si>
  <si>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</si>
  <si>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</si>
  <si>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</si>
  <si>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</si>
  <si>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</si>
  <si>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</si>
  <si>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</si>
  <si>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</si>
  <si>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</si>
  <si>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</si>
  <si>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</si>
  <si>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</si>
  <si>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</si>
  <si>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</si>
  <si>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</si>
  <si>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</si>
  <si>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</si>
  <si>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</si>
  <si>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</si>
  <si>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</si>
  <si>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</si>
  <si>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</si>
  <si>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</si>
  <si>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</si>
  <si>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</si>
  <si>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</si>
  <si>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</si>
  <si>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</si>
  <si>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</si>
  <si>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</si>
  <si>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</si>
  <si>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</si>
  <si>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</si>
  <si>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</si>
  <si>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</si>
  <si>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</si>
  <si>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</si>
  <si>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</si>
  <si>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</si>
  <si>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</si>
  <si>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</si>
  <si>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</si>
  <si>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</si>
  <si>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</si>
  <si>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</si>
  <si>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</si>
  <si>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</si>
  <si>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</si>
  <si>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</si>
  <si>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</si>
  <si>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</si>
  <si>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</si>
  <si>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</si>
  <si>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</si>
  <si>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</si>
  <si>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</si>
  <si>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</si>
  <si>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</si>
  <si>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</si>
  <si>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</si>
  <si>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</si>
  <si>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</si>
  <si>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</si>
  <si>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</si>
  <si>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</si>
  <si>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</si>
  <si>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</si>
  <si>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</si>
  <si>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</si>
  <si>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</si>
  <si>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</si>
  <si>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</si>
  <si>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</si>
  <si>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</si>
  <si>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</si>
  <si>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</si>
  <si>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</si>
  <si>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</si>
  <si>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</si>
  <si>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</si>
  <si>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</si>
  <si>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</si>
  <si>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</si>
  <si>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</si>
  <si>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</si>
  <si>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</si>
  <si>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</si>
  <si>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</si>
  <si>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</si>
  <si>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</si>
  <si>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</si>
  <si>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</si>
  <si>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</si>
  <si>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</si>
  <si>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</si>
  <si>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</si>
  <si>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</si>
  <si>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</si>
  <si>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</si>
  <si>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</si>
  <si>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</si>
  <si>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</si>
  <si>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</si>
  <si>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</si>
  <si>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</si>
  <si>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</si>
  <si>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</si>
  <si>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</si>
  <si>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</si>
  <si>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</si>
  <si>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</si>
  <si>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</si>
  <si>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</si>
  <si>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</si>
  <si>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</si>
  <si>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</si>
  <si>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</si>
  <si>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</si>
  <si>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</si>
  <si>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</si>
  <si>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</si>
  <si>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</si>
  <si>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</si>
  <si>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</si>
  <si>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</si>
  <si>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</si>
  <si>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</si>
  <si>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</si>
  <si>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</si>
  <si>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</si>
  <si>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</si>
  <si>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</si>
  <si>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</si>
  <si>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</si>
  <si>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</si>
  <si>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</si>
  <si>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</si>
  <si>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</si>
  <si>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</si>
  <si>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</si>
  <si>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</si>
  <si>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</si>
  <si>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</si>
  <si>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</si>
  <si>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</si>
  <si>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</si>
  <si>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</si>
  <si>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</si>
  <si>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</si>
  <si>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</si>
  <si>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</si>
  <si>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</si>
  <si>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</si>
  <si>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</si>
  <si>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</si>
  <si>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</si>
  <si>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</si>
  <si>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</si>
  <si>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</si>
  <si>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</si>
  <si>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</si>
  <si>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</si>
  <si>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</si>
  <si>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</si>
  <si>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</si>
  <si>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</si>
  <si>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</si>
  <si>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</si>
  <si>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</si>
  <si>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</si>
  <si>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</si>
  <si>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</si>
  <si>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</si>
  <si>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</si>
  <si>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</si>
  <si>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</si>
  <si>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</si>
  <si>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</si>
  <si>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</si>
  <si>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</si>
  <si>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</si>
  <si>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</si>
  <si>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</si>
  <si>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</si>
  <si>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</si>
  <si>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</si>
  <si>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</si>
  <si>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</si>
  <si>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</si>
  <si>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</si>
  <si>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</si>
  <si>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</si>
  <si>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</si>
  <si>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</si>
  <si>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</si>
  <si>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</si>
  <si>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</si>
  <si>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</si>
  <si>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</si>
  <si>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</si>
  <si>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</si>
  <si>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</si>
  <si>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</si>
  <si>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</si>
  <si>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</si>
  <si>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</si>
  <si>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</si>
  <si>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</si>
  <si>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</si>
  <si>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</si>
  <si>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</si>
  <si>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</si>
  <si>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</si>
  <si>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</si>
  <si>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</si>
  <si>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</si>
  <si>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</si>
  <si>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</si>
  <si>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</si>
  <si>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</si>
  <si>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</si>
  <si>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</si>
  <si>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</si>
  <si>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</si>
  <si>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</si>
  <si>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</si>
  <si>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</si>
  <si>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</si>
  <si>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</si>
  <si>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</si>
  <si>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</si>
  <si>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</si>
  <si>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</si>
  <si>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</si>
  <si>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</si>
  <si>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</si>
  <si>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</si>
  <si>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</si>
  <si>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</si>
  <si>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</si>
  <si>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</si>
  <si>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</si>
  <si>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</si>
  <si>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</si>
  <si>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</si>
  <si>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</si>
  <si>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</si>
  <si>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</si>
  <si>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</si>
  <si>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</si>
  <si>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</si>
  <si>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</si>
  <si>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</si>
  <si>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</si>
  <si>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</si>
  <si>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</si>
  <si>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</si>
  <si>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</si>
  <si>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</si>
  <si>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</si>
  <si>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</si>
  <si>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</si>
  <si>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</si>
  <si>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</si>
  <si>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</si>
  <si>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</si>
  <si>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</si>
  <si>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</si>
  <si>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</si>
  <si>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</si>
  <si>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</si>
  <si>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</si>
  <si>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</si>
  <si>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</si>
  <si>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</si>
  <si>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</si>
  <si>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</si>
  <si>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</si>
  <si>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</si>
  <si>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</si>
  <si>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</si>
  <si>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</si>
  <si>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</si>
  <si>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</si>
  <si>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</si>
  <si>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</si>
  <si>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</si>
  <si>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</si>
  <si>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</si>
  <si>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</si>
  <si>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</si>
  <si>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</si>
  <si>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</si>
  <si>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</si>
  <si>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</si>
  <si>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</si>
  <si>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</si>
  <si>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</si>
  <si>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</si>
  <si>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</si>
  <si>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</si>
  <si>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</si>
  <si>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</si>
  <si>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</si>
  <si>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</si>
  <si>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</si>
  <si>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</si>
  <si>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</si>
  <si>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</si>
  <si>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</si>
  <si>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</si>
  <si>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</si>
  <si>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</si>
  <si>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</si>
  <si>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</si>
  <si>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</si>
  <si>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</si>
  <si>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</si>
  <si>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</si>
  <si>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</si>
  <si>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</si>
  <si>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</si>
  <si>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</si>
  <si>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</si>
  <si>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</si>
  <si>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</si>
  <si>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</si>
  <si>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</si>
  <si>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</si>
  <si>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</si>
  <si>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</si>
  <si>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</si>
  <si>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</si>
  <si>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</si>
  <si>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</si>
  <si>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</si>
  <si>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</si>
  <si>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</si>
  <si>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</si>
  <si>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</si>
  <si>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</si>
  <si>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</si>
  <si>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</si>
  <si>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</si>
  <si>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</si>
  <si>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</si>
  <si>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</si>
  <si>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</si>
  <si>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</si>
  <si>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</si>
  <si>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</si>
  <si>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</si>
  <si>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</si>
  <si>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</si>
  <si>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</si>
  <si>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</si>
  <si>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</si>
  <si>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</si>
  <si>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</si>
  <si>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</si>
  <si>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</si>
  <si>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</si>
  <si>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</si>
  <si>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</si>
  <si>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</si>
  <si>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</si>
  <si>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</si>
  <si>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</si>
  <si>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</si>
  <si>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</si>
  <si>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</si>
  <si>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</si>
  <si>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</si>
  <si>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</si>
  <si>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</si>
  <si>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</si>
  <si>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</si>
  <si>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</si>
  <si>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</si>
  <si>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</si>
  <si>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</si>
  <si>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</si>
  <si>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</si>
  <si>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</si>
  <si>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</si>
  <si>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</si>
  <si>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</si>
  <si>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</si>
  <si>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</si>
  <si>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</si>
  <si>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</si>
  <si>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</si>
  <si>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</si>
  <si>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</si>
  <si>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</si>
  <si>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</si>
  <si>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</si>
  <si>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</si>
  <si>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</si>
  <si>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</si>
  <si>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</si>
  <si>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</si>
  <si>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</si>
  <si>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</si>
  <si>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</si>
  <si>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</si>
  <si>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</si>
  <si>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</si>
  <si>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</si>
  <si>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</si>
  <si>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</si>
  <si>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</si>
  <si>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</si>
  <si>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</si>
  <si>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</si>
  <si>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</si>
  <si>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</si>
  <si>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</si>
  <si>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</si>
  <si>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</si>
  <si>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</si>
  <si>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</si>
  <si>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</si>
  <si>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</si>
  <si>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</si>
  <si>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</si>
  <si>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</si>
  <si>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</si>
  <si>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</si>
  <si>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</si>
  <si>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</si>
  <si>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</si>
  <si>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</si>
  <si>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</si>
  <si>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</si>
  <si>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</si>
  <si>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</si>
  <si>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</si>
  <si>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</si>
  <si>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</si>
  <si>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</si>
  <si>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</si>
  <si>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</si>
  <si>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</si>
  <si>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</si>
  <si>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</si>
  <si>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</si>
  <si>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</si>
  <si>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</si>
  <si>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</si>
  <si>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</si>
  <si>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</si>
  <si>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</si>
  <si>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</si>
  <si>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</si>
  <si>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</si>
  <si>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</si>
  <si>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</si>
  <si>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</si>
  <si>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</si>
  <si>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</si>
  <si>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</si>
  <si>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</si>
  <si>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</si>
  <si>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</si>
  <si>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</si>
  <si>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</si>
  <si>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</si>
  <si>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</si>
  <si>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</si>
  <si>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</si>
  <si>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</si>
  <si>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</si>
  <si>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</si>
  <si>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</si>
  <si>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</si>
  <si>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</si>
  <si>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</si>
  <si>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</si>
  <si>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</si>
  <si>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</si>
  <si>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</si>
  <si>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</si>
  <si>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</si>
  <si>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</si>
  <si>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</si>
  <si>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</si>
  <si>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</si>
  <si>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</si>
  <si>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</si>
  <si>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</si>
  <si>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</si>
  <si>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</si>
  <si>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</si>
  <si>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</si>
  <si>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</si>
  <si>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</si>
  <si>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</si>
  <si>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</si>
  <si>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</si>
  <si>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</si>
  <si>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</si>
  <si>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</si>
  <si>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</si>
  <si>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</si>
  <si>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</si>
  <si>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</si>
  <si>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</si>
  <si>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</si>
  <si>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</si>
  <si>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</si>
  <si>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</si>
  <si>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</si>
  <si>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</si>
  <si>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</si>
  <si>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</si>
  <si>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</si>
  <si>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</si>
  <si>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</si>
  <si>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</si>
  <si>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</si>
  <si>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</si>
  <si>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</si>
  <si>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</si>
  <si>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</si>
  <si>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</si>
  <si>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</si>
  <si>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</si>
  <si>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</si>
  <si>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</si>
  <si>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</si>
  <si>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</si>
  <si>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</si>
  <si>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</si>
  <si>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</si>
  <si>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</si>
  <si>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</si>
  <si>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</si>
  <si>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</si>
  <si>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</si>
  <si>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</si>
  <si>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</si>
  <si>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</si>
  <si>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</si>
  <si>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</si>
  <si>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</si>
  <si>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</si>
  <si>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</si>
  <si>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</si>
  <si>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</si>
  <si>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</si>
  <si>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</si>
  <si>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</si>
  <si>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</si>
  <si>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</si>
  <si>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</si>
  <si>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</si>
  <si>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</si>
  <si>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</si>
  <si>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</si>
  <si>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</si>
  <si>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</si>
  <si>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</si>
  <si>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</si>
  <si>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</si>
  <si>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</si>
  <si>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</si>
  <si>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</si>
  <si>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</si>
  <si>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</si>
  <si>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</si>
  <si>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</si>
  <si>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</si>
  <si>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</si>
  <si>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</si>
  <si>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</si>
  <si>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</si>
  <si>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</si>
  <si>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</si>
  <si>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</si>
  <si>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</si>
  <si>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</si>
  <si>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</si>
  <si>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</si>
  <si>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</si>
  <si>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</si>
  <si>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</si>
  <si>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</si>
  <si>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</si>
  <si>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</si>
  <si>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</si>
  <si>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</si>
  <si>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</si>
  <si>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</si>
  <si>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</si>
  <si>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</si>
  <si>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</si>
  <si>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</si>
  <si>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</si>
  <si>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</si>
  <si>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</si>
  <si>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</si>
  <si>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</si>
  <si>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</si>
  <si>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</si>
  <si>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</si>
  <si>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</si>
  <si>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</si>
  <si>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</si>
  <si>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</si>
  <si>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</si>
  <si>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</si>
  <si>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</si>
  <si>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</si>
  <si>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</si>
  <si>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</si>
  <si>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</si>
  <si>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</si>
  <si>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</si>
  <si>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</si>
  <si>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</si>
  <si>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</si>
  <si>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</si>
  <si>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</si>
  <si>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</si>
  <si>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</si>
  <si>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</si>
  <si>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</si>
  <si>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</si>
  <si>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</si>
  <si>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</si>
  <si>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</si>
  <si>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</si>
  <si>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</si>
  <si>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</si>
  <si>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</si>
  <si>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</si>
  <si>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</si>
  <si>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</si>
  <si>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</si>
  <si>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</si>
  <si>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</si>
  <si>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</si>
  <si>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</si>
  <si>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</si>
  <si>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</si>
  <si>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</si>
  <si>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</si>
  <si>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</si>
  <si>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</si>
  <si>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</si>
  <si>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</si>
  <si>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</si>
  <si>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</si>
  <si>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</si>
  <si>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</si>
  <si>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</si>
  <si>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</si>
  <si>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</si>
  <si>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</si>
  <si>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</si>
  <si>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</si>
  <si>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</si>
  <si>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</si>
  <si>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</si>
  <si>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</si>
  <si>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</si>
  <si>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</si>
  <si>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</si>
  <si>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</si>
  <si>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</si>
  <si>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</si>
  <si>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</si>
  <si>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</si>
  <si>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</si>
  <si>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</si>
  <si>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</si>
  <si>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</si>
  <si>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</si>
  <si>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</si>
  <si>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</si>
  <si>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</si>
  <si>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</si>
  <si>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</si>
  <si>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</si>
  <si>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</si>
  <si>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</si>
  <si>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</si>
  <si>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</si>
  <si>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</si>
  <si>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</si>
  <si>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</si>
  <si>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</si>
  <si>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</si>
  <si>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</si>
  <si>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</si>
  <si>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</si>
  <si>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</si>
  <si>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</si>
  <si>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</si>
  <si>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</si>
  <si>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</si>
  <si>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</si>
  <si>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</si>
  <si>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</si>
  <si>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</si>
  <si>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</si>
  <si>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</si>
  <si>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</si>
  <si>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</si>
  <si>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</si>
  <si>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</si>
  <si>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</si>
  <si>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</si>
  <si>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</si>
  <si>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</si>
  <si>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</si>
  <si>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</si>
  <si>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</si>
  <si>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</si>
  <si>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</si>
  <si>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</si>
  <si>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</si>
  <si>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</si>
  <si>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</si>
  <si>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</si>
  <si>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</si>
  <si>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</si>
  <si>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</si>
  <si>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</si>
  <si>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</si>
  <si>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</si>
  <si>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</si>
  <si>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</si>
  <si>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</si>
  <si>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</si>
  <si>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</si>
  <si>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</si>
  <si>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</si>
  <si>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</si>
  <si>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</si>
  <si>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</si>
  <si>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</si>
  <si>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</si>
  <si>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</si>
  <si>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</si>
  <si>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</si>
  <si>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</si>
  <si>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</si>
  <si>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</si>
  <si>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</si>
  <si>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</si>
  <si>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</si>
  <si>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</si>
  <si>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</si>
  <si>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</si>
  <si>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</si>
  <si>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</si>
  <si>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</si>
  <si>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</si>
  <si>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</si>
  <si>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</si>
  <si>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</si>
  <si>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</si>
  <si>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</si>
  <si>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</si>
  <si>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</si>
  <si>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</si>
  <si>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</si>
  <si>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</si>
  <si>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</si>
  <si>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</si>
  <si>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</si>
  <si>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</si>
  <si>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</si>
  <si>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</si>
  <si>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</si>
  <si>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</si>
  <si>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</si>
  <si>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</si>
  <si>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</si>
  <si>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</si>
  <si>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</si>
  <si>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</si>
  <si>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</si>
  <si>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</si>
  <si>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</si>
  <si>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</si>
  <si>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</si>
  <si>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</si>
  <si>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</si>
  <si>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</si>
  <si>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</si>
  <si>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</si>
  <si>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</si>
  <si>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</si>
  <si>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</si>
  <si>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</si>
  <si>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</si>
  <si>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</si>
  <si>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</si>
  <si>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</si>
  <si>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</si>
  <si>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</si>
  <si>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</si>
  <si>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</si>
  <si>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</si>
  <si>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</si>
  <si>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</si>
  <si>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</si>
  <si>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</si>
  <si>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</si>
  <si>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</si>
  <si>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</si>
  <si>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</si>
  <si>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</si>
  <si>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</si>
  <si>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</si>
  <si>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</si>
  <si>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</si>
  <si>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</si>
  <si>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</si>
  <si>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</si>
  <si>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</si>
  <si>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</si>
  <si>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</si>
  <si>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</si>
  <si>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</si>
  <si>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</si>
  <si>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</si>
  <si>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</si>
  <si>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</si>
  <si>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</si>
  <si>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</si>
  <si>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</si>
  <si>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</si>
  <si>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</si>
  <si>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</si>
  <si>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</si>
  <si>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</si>
  <si>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</si>
  <si>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</si>
  <si>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</si>
  <si>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</si>
  <si>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</si>
  <si>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</si>
  <si>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</si>
  <si>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</si>
  <si>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</si>
  <si>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</si>
  <si>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</si>
  <si>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</si>
  <si>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</si>
  <si>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</si>
  <si>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</si>
  <si>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</si>
  <si>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</si>
  <si>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</si>
  <si>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</si>
  <si>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</si>
  <si>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</si>
  <si>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</si>
  <si>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</si>
  <si>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</si>
  <si>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</si>
  <si>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</si>
  <si>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</si>
  <si>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</si>
  <si>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</si>
  <si>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</si>
  <si>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</si>
  <si>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</si>
  <si>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</si>
  <si>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</si>
  <si>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</si>
  <si>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</si>
  <si>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</si>
  <si>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</si>
  <si>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</si>
  <si>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</si>
  <si>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</si>
  <si>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</si>
  <si>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</si>
  <si>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</si>
  <si>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</si>
  <si>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</si>
  <si>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</si>
  <si>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</si>
  <si>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</si>
  <si>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</si>
  <si>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</si>
  <si>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</si>
  <si>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</si>
  <si>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</si>
  <si>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</si>
  <si>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</si>
  <si>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</si>
  <si>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</si>
  <si>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</si>
  <si>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</si>
  <si>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</si>
  <si>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</si>
  <si>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</si>
  <si>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</si>
  <si>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</si>
  <si>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</si>
  <si>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</si>
  <si>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</si>
  <si>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</si>
  <si>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</si>
  <si>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</si>
  <si>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</si>
  <si>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</si>
  <si>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</si>
  <si>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</si>
  <si>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</si>
  <si>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</si>
  <si>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</si>
  <si>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</si>
  <si>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</si>
  <si>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</si>
  <si>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</si>
  <si>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</si>
  <si>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</si>
  <si>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</si>
  <si>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</si>
  <si>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</si>
  <si>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</si>
  <si>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</si>
  <si>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</si>
  <si>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</si>
  <si>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</si>
  <si>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</si>
  <si>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</si>
  <si>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</si>
  <si>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</si>
  <si>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</si>
  <si>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</si>
  <si>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</si>
  <si>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</si>
  <si>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</si>
  <si>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</si>
  <si>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</si>
  <si>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</si>
  <si>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</si>
  <si>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</si>
  <si>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</si>
  <si>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</si>
  <si>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</si>
  <si>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</si>
  <si>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</si>
  <si>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</si>
  <si>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</si>
  <si>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</si>
  <si>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</si>
  <si>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</si>
  <si>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</si>
  <si>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</si>
  <si>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</si>
  <si>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</si>
  <si>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</si>
  <si>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</si>
  <si>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</si>
  <si>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</si>
  <si>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</si>
  <si>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</si>
  <si>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</si>
  <si>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</si>
  <si>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</si>
  <si>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</si>
  <si>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</si>
  <si>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</si>
  <si>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</si>
  <si>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</si>
  <si>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</si>
  <si>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</si>
  <si>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</si>
  <si>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</si>
  <si>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</si>
  <si>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</si>
  <si>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</si>
  <si>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</si>
  <si>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</si>
  <si>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</si>
  <si>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</si>
  <si>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</si>
  <si>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</si>
  <si>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</si>
  <si>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</si>
  <si>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</si>
  <si>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</si>
  <si>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</si>
  <si>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</si>
  <si>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</si>
  <si>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</si>
  <si>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</si>
  <si>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</si>
  <si>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</si>
  <si>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</si>
  <si>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</si>
  <si>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</si>
  <si>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</si>
  <si>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</si>
  <si>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</si>
  <si>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</si>
  <si>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</si>
  <si>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</si>
  <si>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</si>
  <si>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</si>
  <si>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</si>
  <si>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</si>
  <si>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</si>
  <si>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</si>
  <si>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</si>
  <si>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</si>
  <si>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</si>
  <si>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</si>
  <si>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</si>
  <si>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</si>
  <si>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</si>
  <si>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</si>
  <si>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</si>
  <si>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</si>
  <si>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</si>
  <si>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</si>
  <si>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</si>
  <si>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</si>
  <si>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</si>
  <si>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</si>
  <si>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</si>
  <si>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</si>
  <si>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</si>
  <si>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</si>
  <si>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</si>
  <si>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</si>
  <si>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</si>
  <si>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</si>
  <si>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</si>
  <si>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</si>
  <si>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</si>
  <si>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</si>
  <si>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</si>
  <si>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</si>
  <si>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</si>
  <si>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</si>
  <si>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</si>
  <si>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</si>
  <si>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</si>
  <si>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</si>
  <si>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</si>
  <si>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</si>
  <si>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</si>
  <si>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</si>
  <si>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</si>
  <si>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</si>
  <si>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</si>
  <si>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</si>
  <si>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</si>
  <si>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</si>
  <si>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</si>
  <si>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</si>
  <si>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</si>
  <si>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</si>
  <si>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</si>
  <si>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</si>
  <si>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</si>
  <si>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</si>
  <si>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</si>
  <si>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</si>
  <si>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</si>
  <si>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</si>
  <si>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</si>
  <si>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</si>
  <si>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</si>
  <si>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</si>
  <si>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</si>
  <si>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</si>
  <si>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</si>
  <si>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</si>
  <si>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</si>
  <si>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</si>
  <si>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</si>
  <si>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</si>
  <si>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</si>
  <si>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</si>
  <si>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</si>
  <si>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</si>
  <si>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</si>
  <si>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</si>
  <si>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</si>
  <si>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</si>
  <si>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</si>
  <si>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</si>
  <si>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</si>
  <si>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</si>
  <si>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</si>
  <si>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</si>
  <si>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</si>
  <si>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</si>
  <si>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</si>
  <si>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</si>
  <si>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</si>
  <si>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</si>
  <si>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</si>
  <si>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</si>
  <si>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</si>
  <si>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</si>
  <si>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</si>
  <si>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</si>
  <si>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</si>
  <si>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</si>
  <si>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</si>
  <si>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</si>
  <si>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</si>
  <si>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</si>
  <si>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</si>
  <si>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</si>
  <si>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</si>
  <si>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</si>
  <si>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</si>
  <si>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</si>
  <si>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</si>
  <si>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</si>
  <si>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</si>
  <si>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</si>
  <si>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</si>
  <si>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</si>
  <si>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</si>
  <si>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</si>
  <si>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</si>
  <si>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</si>
  <si>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</si>
  <si>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</si>
  <si>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</si>
  <si>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</si>
  <si>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</si>
  <si>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</si>
  <si>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</si>
  <si>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</si>
  <si>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</si>
  <si>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</si>
  <si>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</si>
  <si>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</si>
  <si>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</si>
  <si>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</si>
  <si>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</si>
  <si>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</si>
  <si>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</si>
  <si>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</si>
  <si>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</si>
  <si>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</si>
  <si>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</si>
  <si>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</si>
  <si>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</si>
  <si>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</si>
  <si>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</si>
  <si>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</si>
  <si>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</si>
  <si>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</si>
  <si>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</si>
  <si>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</si>
  <si>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</si>
  <si>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</si>
  <si>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</si>
  <si>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</si>
  <si>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</si>
  <si>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</si>
  <si>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</si>
  <si>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</si>
  <si>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</si>
  <si>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</si>
  <si>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</si>
  <si>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</si>
  <si>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</si>
  <si>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</si>
  <si>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</si>
  <si>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</si>
  <si>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</si>
  <si>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</si>
  <si>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</si>
  <si>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</si>
  <si>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</si>
  <si>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</si>
  <si>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</si>
  <si>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</si>
  <si>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</si>
  <si>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</si>
  <si>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</si>
  <si>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</si>
  <si>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</si>
  <si>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</si>
  <si>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</si>
  <si>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</si>
  <si>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</si>
  <si>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</si>
  <si>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</si>
  <si>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</si>
  <si>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</si>
  <si>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</si>
  <si>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</si>
  <si>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</si>
  <si>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</si>
  <si>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</si>
  <si>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</si>
  <si>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</si>
  <si>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</si>
  <si>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</si>
  <si>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</si>
  <si>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</si>
  <si>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</si>
  <si>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</si>
  <si>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</si>
  <si>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</si>
  <si>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</si>
  <si>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</si>
  <si>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</si>
  <si>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</si>
  <si>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</si>
  <si>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</si>
  <si>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</si>
  <si>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</si>
  <si>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</si>
  <si>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</si>
  <si>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</si>
  <si>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</si>
  <si>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</si>
  <si>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</si>
  <si>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</si>
  <si>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</si>
  <si>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</si>
  <si>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</si>
  <si>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</si>
  <si>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</si>
  <si>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</si>
  <si>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</si>
  <si>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</si>
  <si>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</si>
  <si>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</si>
  <si>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</si>
  <si>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</si>
  <si>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</si>
  <si>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</si>
  <si>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</si>
  <si>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</si>
  <si>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</si>
  <si>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</si>
  <si>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</si>
  <si>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</si>
  <si>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</si>
  <si>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</si>
  <si>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</si>
  <si>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</si>
  <si>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</si>
  <si>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</si>
  <si>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</si>
  <si>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</si>
  <si>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</si>
  <si>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</si>
  <si>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</si>
  <si>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</si>
  <si>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</si>
  <si>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</si>
  <si>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</si>
  <si>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</si>
  <si>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</si>
  <si>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</si>
  <si>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</si>
  <si>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</si>
  <si>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</si>
  <si>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</si>
  <si>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</si>
  <si>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</si>
  <si>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</si>
  <si>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</si>
  <si>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</si>
  <si>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</si>
  <si>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</si>
  <si>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</si>
  <si>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</si>
  <si>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</si>
  <si>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</si>
  <si>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</si>
  <si>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</si>
  <si>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</si>
  <si>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</si>
  <si>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</si>
  <si>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</si>
  <si>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</si>
  <si>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</si>
  <si>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</si>
  <si>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</si>
  <si>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</si>
  <si>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</si>
  <si>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</si>
  <si>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</si>
  <si>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</si>
  <si>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</si>
  <si>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</si>
  <si>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</si>
  <si>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</si>
  <si>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</si>
  <si>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</si>
  <si>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</si>
  <si>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</si>
  <si>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</si>
  <si>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</si>
  <si>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</si>
  <si>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</si>
  <si>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</si>
  <si>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</si>
  <si>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</si>
  <si>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</si>
  <si>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</si>
  <si>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</si>
  <si>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</si>
  <si>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</si>
  <si>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</si>
  <si>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</si>
  <si>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</si>
  <si>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</si>
  <si>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</si>
  <si>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</si>
  <si>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</si>
  <si>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</si>
  <si>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</si>
  <si>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</si>
  <si>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</si>
  <si>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</si>
  <si>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</si>
  <si>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</si>
  <si>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</si>
  <si>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</si>
  <si>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</si>
  <si>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</si>
  <si>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</si>
  <si>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</si>
  <si>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</si>
  <si>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</si>
  <si>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</si>
  <si>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</si>
  <si>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</si>
  <si>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</si>
  <si>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</si>
  <si>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</si>
  <si>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</si>
  <si>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</si>
  <si>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</si>
  <si>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</si>
  <si>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</si>
  <si>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</si>
  <si>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</si>
  <si>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</si>
  <si>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</si>
  <si>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</si>
  <si>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</si>
  <si>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</si>
  <si>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</si>
  <si>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</si>
  <si>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</si>
  <si>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</si>
  <si>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</si>
  <si>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</si>
  <si>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</si>
  <si>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</si>
  <si>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</si>
  <si>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</si>
  <si>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</si>
  <si>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</si>
  <si>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</si>
  <si>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</si>
  <si>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</si>
  <si>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</si>
  <si>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</si>
  <si>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</si>
  <si>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</si>
  <si>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</si>
  <si>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</si>
  <si>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</si>
  <si>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</si>
  <si>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</si>
  <si>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</si>
  <si>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</si>
  <si>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</si>
  <si>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</si>
  <si>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</si>
  <si>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</si>
  <si>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</si>
  <si>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</si>
  <si>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</si>
  <si>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</si>
  <si>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</si>
  <si>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</si>
  <si>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</si>
  <si>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</si>
  <si>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</si>
  <si>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</si>
  <si>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</si>
  <si>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</si>
  <si>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</si>
  <si>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</si>
  <si>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</si>
  <si>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</si>
  <si>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</si>
  <si>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</si>
  <si>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</si>
  <si>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</si>
  <si>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</si>
  <si>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</si>
  <si>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</si>
  <si>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</si>
  <si>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</si>
  <si>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</si>
  <si>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</si>
  <si>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</si>
  <si>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</si>
  <si>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</si>
  <si>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</si>
  <si>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</si>
  <si>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</si>
  <si>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</si>
  <si>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</si>
  <si>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</si>
  <si>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</si>
  <si>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</si>
  <si>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</si>
  <si>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</si>
  <si>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</si>
  <si>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</si>
  <si>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</si>
  <si>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</si>
  <si>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</si>
  <si>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</si>
  <si>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</si>
  <si>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</si>
  <si>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</si>
  <si>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</si>
  <si>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</si>
  <si>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</si>
  <si>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</si>
  <si>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</si>
  <si>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</si>
  <si>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</si>
  <si>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</si>
  <si>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</si>
  <si>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</si>
  <si>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</si>
  <si>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</si>
  <si>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</si>
  <si>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</si>
  <si>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</si>
  <si>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</si>
  <si>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</si>
  <si>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</si>
  <si>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</si>
  <si>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</si>
  <si>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</si>
  <si>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</si>
  <si>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</si>
  <si>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</si>
  <si>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</si>
  <si>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</si>
  <si>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</si>
  <si>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</si>
  <si>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</si>
  <si>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</si>
  <si>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</si>
  <si>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</si>
  <si>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</si>
  <si>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</si>
  <si>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</si>
  <si>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</si>
  <si>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</si>
  <si>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</si>
  <si>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</si>
  <si>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</si>
  <si>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</si>
  <si>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</si>
  <si>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</si>
  <si>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</si>
  <si>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</si>
  <si>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</si>
  <si>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</si>
  <si>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</si>
  <si>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</si>
  <si>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</si>
  <si>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</si>
  <si>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</si>
  <si>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</si>
  <si>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</si>
  <si>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</si>
  <si>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</si>
  <si>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</si>
  <si>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</si>
  <si>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</si>
  <si>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</si>
  <si>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</si>
  <si>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</si>
  <si>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</si>
  <si>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</si>
  <si>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</si>
  <si>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</si>
  <si>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</si>
  <si>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</si>
  <si>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</si>
  <si>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</si>
  <si>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</si>
  <si>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</si>
  <si>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</si>
  <si>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</si>
  <si>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</si>
  <si>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</si>
  <si>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</si>
  <si>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</si>
  <si>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</si>
  <si>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</si>
  <si>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</si>
  <si>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</si>
  <si>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</si>
  <si>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</si>
  <si>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</si>
  <si>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</si>
  <si>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</si>
  <si>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</si>
  <si>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</si>
  <si>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</si>
  <si>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</si>
  <si>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</si>
  <si>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</si>
  <si>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</si>
  <si>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</si>
  <si>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</si>
  <si>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</si>
  <si>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</si>
  <si>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</si>
  <si>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</si>
  <si>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</si>
  <si>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</si>
  <si>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</si>
  <si>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</si>
  <si>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</si>
  <si>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</si>
  <si>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</si>
  <si>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</si>
  <si>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</si>
  <si>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</si>
  <si>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</si>
  <si>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</si>
  <si>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</si>
  <si>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</si>
  <si>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</si>
  <si>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</si>
  <si>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</si>
  <si>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</si>
  <si>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</si>
  <si>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</si>
  <si>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</si>
  <si>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</si>
  <si>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</si>
  <si>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</si>
  <si>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</si>
  <si>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</si>
  <si>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</si>
  <si>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</si>
  <si>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</si>
  <si>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</si>
  <si>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</si>
  <si>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</si>
  <si>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</si>
  <si>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</si>
  <si>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</si>
  <si>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</si>
  <si>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</si>
  <si>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</si>
  <si>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</si>
  <si>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</si>
  <si>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</si>
  <si>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</si>
  <si>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</si>
  <si>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</si>
  <si>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</si>
  <si>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</si>
  <si>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</si>
  <si>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</si>
  <si>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</si>
  <si>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</si>
  <si>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</si>
  <si>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</si>
  <si>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</si>
  <si>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</si>
  <si>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</si>
  <si>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</si>
  <si>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</si>
  <si>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</si>
  <si>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</si>
  <si>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</si>
  <si>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</si>
  <si>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</si>
  <si>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</si>
  <si>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</si>
  <si>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</si>
  <si>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</si>
  <si>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</si>
  <si>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</si>
  <si>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</si>
  <si>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</si>
  <si>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</si>
  <si>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</si>
  <si>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</si>
  <si>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</si>
  <si>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</si>
  <si>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</si>
  <si>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</si>
  <si>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</si>
  <si>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</si>
  <si>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</si>
  <si>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</si>
  <si>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</si>
  <si>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</si>
  <si>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</si>
  <si>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</si>
  <si>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</si>
  <si>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</si>
  <si>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</si>
  <si>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</si>
  <si>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</si>
  <si>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</si>
  <si>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</si>
  <si>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</si>
  <si>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</si>
  <si>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</si>
  <si>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</si>
  <si>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</si>
  <si>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</si>
  <si>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</si>
  <si>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</si>
  <si>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</si>
  <si>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</si>
  <si>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</si>
  <si>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</si>
  <si>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</si>
  <si>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</si>
  <si>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</si>
  <si>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</si>
  <si>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</si>
  <si>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</si>
  <si>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</si>
  <si>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</si>
  <si>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</si>
  <si>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</si>
  <si>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</si>
  <si>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</si>
  <si>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</si>
  <si>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</si>
  <si>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</si>
  <si>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</si>
  <si>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</si>
  <si>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</si>
  <si>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</si>
  <si>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</si>
  <si>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</si>
  <si>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</si>
  <si>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</si>
  <si>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</si>
  <si>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</si>
  <si>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</si>
  <si>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</si>
  <si>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</si>
  <si>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</si>
  <si>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</si>
  <si>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</si>
  <si>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</si>
  <si>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</si>
  <si>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</si>
  <si>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</si>
  <si>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</si>
  <si>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</si>
  <si>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</si>
  <si>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</si>
  <si>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</si>
  <si>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</si>
  <si>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</si>
  <si>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</si>
  <si>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</si>
  <si>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</si>
  <si>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</si>
  <si>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</si>
  <si>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</si>
  <si>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</si>
  <si>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</si>
  <si>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</si>
  <si>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</si>
  <si>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</si>
  <si>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</si>
  <si>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</si>
  <si>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</si>
  <si>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</si>
  <si>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</si>
  <si>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</si>
  <si>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</si>
  <si>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</si>
  <si>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</si>
  <si>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</si>
  <si>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</si>
  <si>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</si>
  <si>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</si>
  <si>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</si>
  <si>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</si>
  <si>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</si>
  <si>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</si>
  <si>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</si>
  <si>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</si>
  <si>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</si>
  <si>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</si>
  <si>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</si>
  <si>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</si>
  <si>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</si>
  <si>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</si>
  <si>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</si>
  <si>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</si>
  <si>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</si>
  <si>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</si>
  <si>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</si>
  <si>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</si>
  <si>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</si>
  <si>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</si>
  <si>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</si>
  <si>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</si>
  <si>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</si>
  <si>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</si>
  <si>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</si>
  <si>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</si>
  <si>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</si>
  <si>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</si>
  <si>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</si>
  <si>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</si>
  <si>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</si>
  <si>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</si>
  <si>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</si>
  <si>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</si>
  <si>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</si>
  <si>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</si>
  <si>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</si>
  <si>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</si>
  <si>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</si>
  <si>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</si>
  <si>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</si>
  <si>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</si>
  <si>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</si>
  <si>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</si>
  <si>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</si>
  <si>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</si>
  <si>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</si>
  <si>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</si>
  <si>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</si>
  <si>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</si>
  <si>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</si>
  <si>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</si>
  <si>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</si>
  <si>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</si>
  <si>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</si>
  <si>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</si>
  <si>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</si>
  <si>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</si>
  <si>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</si>
  <si>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</si>
  <si>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</si>
  <si>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</si>
  <si>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</si>
  <si>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</si>
  <si>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</si>
  <si>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</si>
  <si>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</si>
  <si>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</si>
  <si>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</si>
  <si>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</si>
  <si>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</si>
  <si>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</si>
  <si>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</si>
  <si>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</si>
  <si>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</si>
  <si>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</si>
  <si>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</si>
  <si>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</si>
  <si>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</si>
  <si>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</si>
  <si>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</si>
  <si>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</si>
  <si>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</si>
  <si>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</si>
  <si>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</si>
  <si>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</si>
  <si>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</si>
  <si>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</si>
  <si>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</si>
  <si>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</si>
  <si>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</si>
  <si>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</si>
  <si>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</si>
  <si>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</si>
  <si>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</si>
  <si>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</si>
  <si>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</si>
  <si>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</si>
  <si>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</si>
  <si>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</si>
  <si>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</si>
  <si>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</si>
  <si>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</si>
  <si>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</si>
  <si>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</si>
  <si>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</si>
  <si>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</si>
  <si>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</si>
  <si>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</si>
  <si>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</si>
  <si>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</si>
  <si>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</si>
  <si>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</si>
  <si>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</si>
  <si>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</si>
  <si>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</si>
  <si>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</si>
  <si>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</si>
  <si>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</si>
  <si>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</si>
  <si>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</si>
  <si>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</si>
  <si>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</si>
  <si>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</si>
  <si>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</si>
  <si>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</si>
  <si>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</si>
  <si>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</si>
  <si>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</si>
  <si>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</si>
  <si>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</si>
  <si>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</si>
  <si>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</si>
  <si>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</si>
  <si>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</si>
  <si>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</si>
  <si>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</si>
  <si>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</si>
  <si>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</si>
  <si>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</si>
  <si>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</si>
  <si>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</si>
  <si>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</si>
  <si>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</si>
  <si>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</si>
  <si>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</si>
  <si>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</si>
  <si>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</si>
  <si>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</si>
  <si>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</si>
  <si>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</si>
  <si>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</si>
  <si>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</si>
  <si>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</si>
  <si>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</si>
  <si>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</si>
  <si>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</si>
  <si>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</si>
  <si>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</si>
  <si>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</si>
  <si>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</si>
  <si>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</si>
  <si>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</si>
  <si>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</si>
  <si>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</si>
  <si>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</si>
  <si>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</si>
  <si>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</si>
  <si>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</si>
  <si>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</si>
  <si>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</si>
  <si>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</si>
  <si>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</si>
  <si>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</si>
  <si>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</si>
  <si>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</si>
  <si>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</si>
  <si>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</si>
  <si>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</si>
  <si>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</si>
  <si>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</si>
  <si>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</si>
  <si>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</si>
  <si>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</si>
  <si>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</si>
  <si>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</si>
  <si>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</si>
  <si>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</si>
  <si>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</si>
  <si>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</si>
  <si>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</si>
  <si>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</si>
  <si>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</si>
  <si>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</si>
  <si>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</si>
  <si>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</si>
  <si>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</si>
  <si>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</si>
  <si>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</si>
  <si>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</si>
  <si>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</si>
  <si>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</si>
  <si>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</si>
  <si>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</si>
  <si>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</si>
  <si>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</si>
  <si>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</si>
  <si>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</si>
  <si>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</si>
  <si>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</si>
  <si>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</si>
  <si>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</si>
  <si>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</si>
  <si>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</si>
  <si>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</si>
  <si>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</si>
  <si>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</si>
  <si>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</si>
  <si>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</si>
  <si>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</si>
  <si>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</si>
  <si>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</si>
  <si>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</si>
  <si>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</si>
  <si>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</si>
  <si>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</si>
  <si>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</si>
  <si>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</si>
  <si>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</si>
  <si>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</si>
  <si>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</si>
  <si>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</si>
  <si>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</si>
  <si>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</si>
  <si>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</si>
  <si>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</si>
  <si>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</si>
  <si>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</si>
  <si>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</si>
  <si>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</si>
  <si>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</si>
  <si>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</si>
  <si>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</si>
  <si>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</si>
  <si>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</si>
  <si>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</si>
  <si>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</si>
  <si>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</si>
  <si>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</si>
  <si>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</si>
  <si>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</si>
  <si>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</si>
  <si>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</si>
  <si>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</si>
  <si>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</si>
  <si>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</si>
  <si>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</si>
  <si>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</si>
  <si>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</si>
  <si>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</si>
  <si>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</si>
  <si>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</si>
  <si>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</si>
  <si>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</si>
  <si>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</si>
  <si>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</si>
  <si>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</si>
  <si>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</si>
  <si>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</si>
  <si>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</si>
  <si>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</si>
  <si>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</si>
  <si>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</si>
  <si>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</si>
  <si>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</si>
  <si>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</si>
  <si>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</si>
  <si>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</si>
  <si>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</si>
  <si>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</si>
  <si>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</si>
  <si>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</si>
  <si>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</si>
  <si>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</si>
  <si>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</si>
  <si>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</si>
  <si>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</si>
  <si>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</si>
  <si>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</si>
  <si>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</si>
  <si>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</si>
  <si>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</si>
  <si>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</si>
  <si>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</si>
  <si>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</si>
  <si>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</si>
  <si>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</si>
  <si>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</si>
  <si>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</si>
  <si>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</si>
  <si>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</si>
  <si>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</si>
  <si>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</si>
  <si>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</si>
  <si>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</si>
  <si>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</si>
  <si>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</si>
  <si>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</si>
  <si>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</si>
  <si>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</si>
  <si>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</si>
  <si>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</si>
  <si>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</si>
  <si>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</si>
  <si>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</si>
  <si>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</si>
  <si>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</si>
  <si>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</si>
  <si>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</si>
  <si>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</si>
  <si>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</si>
  <si>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</si>
  <si>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</si>
  <si>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</si>
  <si>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</si>
  <si>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</si>
  <si>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</si>
  <si>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</si>
  <si>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</si>
  <si>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</si>
  <si>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</si>
  <si>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</si>
  <si>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</si>
  <si>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</si>
  <si>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</si>
  <si>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</si>
  <si>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</si>
  <si>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</si>
  <si>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</si>
  <si>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</si>
  <si>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</si>
  <si>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</si>
  <si>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</si>
  <si>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</si>
  <si>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</si>
  <si>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</si>
  <si>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</si>
  <si>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</si>
  <si>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</si>
  <si>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</si>
  <si>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</si>
  <si>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</si>
  <si>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</si>
  <si>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</si>
  <si>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</si>
  <si>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</si>
  <si>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</si>
  <si>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</si>
  <si>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</si>
  <si>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</si>
  <si>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</si>
  <si>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</si>
  <si>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</si>
  <si>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</si>
  <si>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</si>
  <si>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</si>
  <si>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</si>
  <si>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</si>
  <si>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</si>
  <si>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</si>
  <si>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</si>
  <si>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</si>
  <si>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</si>
  <si>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</si>
  <si>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</si>
  <si>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</si>
  <si>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</si>
  <si>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</si>
  <si>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</si>
  <si>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</si>
  <si>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</si>
  <si>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</si>
  <si>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</si>
  <si>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</si>
  <si>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</si>
  <si>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</si>
  <si>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</si>
  <si>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</si>
  <si>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</si>
  <si>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</si>
  <si>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</si>
  <si>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</si>
  <si>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</si>
  <si>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</si>
  <si>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</si>
  <si>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</si>
  <si>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</si>
  <si>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</si>
  <si>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</si>
  <si>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</si>
  <si>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</si>
  <si>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</si>
  <si>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</si>
  <si>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</si>
  <si>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</si>
  <si>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</si>
  <si>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</si>
  <si>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</si>
  <si>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</si>
  <si>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</si>
  <si>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</si>
  <si>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</si>
  <si>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</si>
  <si>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</si>
  <si>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</si>
  <si>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</si>
  <si>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</si>
  <si>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</si>
  <si>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</si>
  <si>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</si>
  <si>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</si>
  <si>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</si>
  <si>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</si>
  <si>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</si>
  <si>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</si>
  <si>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</si>
  <si>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</si>
  <si>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</si>
  <si>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</si>
  <si>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</si>
  <si>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</si>
  <si>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</si>
  <si>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</si>
  <si>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</si>
  <si>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</si>
  <si>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</si>
  <si>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</si>
  <si>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</si>
  <si>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</si>
  <si>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</si>
  <si>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</si>
  <si>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</si>
  <si>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</si>
  <si>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</si>
  <si>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</si>
  <si>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</si>
  <si>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</si>
  <si>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</si>
  <si>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</si>
  <si>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</si>
  <si>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</si>
  <si>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</si>
  <si>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</si>
  <si>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</si>
  <si>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</si>
  <si>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</si>
  <si>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</si>
  <si>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</si>
  <si>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</si>
  <si>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</si>
  <si>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</si>
  <si>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</si>
  <si>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</si>
  <si>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</si>
  <si>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</si>
  <si>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</si>
  <si>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</si>
  <si>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</si>
  <si>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</si>
  <si>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</si>
  <si>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</si>
  <si>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</si>
  <si>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</si>
  <si>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</si>
  <si>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</si>
  <si>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</si>
  <si>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</si>
  <si>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</si>
  <si>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</si>
  <si>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</si>
  <si>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</si>
  <si>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</si>
  <si>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</si>
  <si>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</si>
  <si>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</si>
  <si>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</si>
  <si>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</si>
  <si>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</si>
  <si>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</si>
  <si>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</si>
  <si>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</si>
  <si>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</si>
  <si>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</si>
  <si>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</si>
  <si>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</si>
  <si>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</si>
  <si>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</si>
  <si>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</si>
  <si>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</si>
  <si>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</si>
  <si>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</si>
  <si>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</si>
  <si>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</si>
  <si>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</si>
  <si>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</si>
  <si>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</si>
  <si>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</si>
  <si>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</si>
  <si>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</si>
  <si>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</si>
  <si>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</si>
  <si>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</si>
  <si>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</si>
  <si>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</si>
  <si>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</si>
  <si>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</si>
  <si>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</si>
  <si>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</si>
  <si>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</si>
  <si>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</si>
  <si>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</si>
  <si>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</si>
  <si>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</si>
  <si>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</si>
  <si>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</si>
  <si>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</si>
  <si>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</si>
  <si>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</si>
  <si>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</si>
  <si>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</si>
  <si>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</si>
  <si>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</si>
  <si>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</si>
  <si>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</si>
  <si>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</si>
  <si>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</si>
  <si>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</si>
  <si>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</si>
  <si>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</si>
  <si>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</si>
  <si>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</si>
  <si>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</si>
  <si>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</si>
  <si>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</si>
  <si>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</si>
  <si>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</si>
  <si>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</si>
  <si>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</si>
  <si>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</si>
  <si>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</si>
  <si>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</si>
  <si>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</si>
  <si>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</si>
  <si>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</si>
  <si>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</si>
  <si>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</si>
  <si>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</si>
  <si>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</si>
  <si>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</si>
  <si>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</si>
  <si>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</si>
  <si>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</si>
  <si>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</si>
  <si>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</si>
  <si>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</si>
  <si>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</si>
  <si>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</si>
  <si>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</si>
  <si>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</si>
  <si>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</si>
  <si>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</si>
  <si>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</si>
  <si>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</si>
  <si>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</si>
  <si>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</si>
  <si>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</si>
  <si>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</si>
  <si>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</si>
  <si>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</si>
  <si>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</si>
  <si>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</si>
  <si>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</si>
  <si>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</si>
  <si>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</si>
  <si>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</si>
  <si>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</si>
  <si>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</si>
  <si>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</si>
  <si>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</si>
  <si>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</si>
  <si>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</si>
  <si>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</si>
  <si>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</si>
  <si>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</si>
  <si>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</si>
  <si>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</si>
  <si>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</si>
  <si>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</si>
  <si>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</si>
  <si>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</si>
  <si>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</si>
  <si>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</si>
  <si>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</si>
  <si>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</si>
  <si>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</si>
  <si>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</si>
  <si>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</si>
  <si>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</si>
  <si>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</si>
  <si>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</si>
  <si>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</si>
  <si>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</si>
  <si>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</si>
  <si>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</si>
  <si>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</si>
  <si>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</si>
  <si>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</si>
  <si>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</si>
  <si>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</si>
  <si>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</si>
  <si>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</si>
  <si>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</si>
  <si>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</si>
  <si>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</si>
  <si>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</si>
  <si>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</si>
  <si>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</si>
  <si>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</si>
  <si>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</si>
  <si>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</si>
  <si>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</si>
  <si>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</si>
  <si>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</si>
  <si>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</si>
  <si>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</si>
  <si>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</si>
  <si>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</si>
  <si>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</si>
  <si>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</si>
  <si>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</si>
  <si>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</si>
  <si>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</si>
  <si>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</si>
  <si>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</si>
  <si>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</si>
  <si>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</si>
  <si>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</si>
  <si>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</si>
  <si>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</si>
  <si>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</si>
  <si>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</si>
  <si>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</si>
  <si>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</si>
  <si>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</si>
  <si>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</si>
  <si>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</si>
  <si>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</si>
  <si>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</si>
  <si>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</si>
  <si>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</si>
  <si>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</si>
  <si>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</si>
  <si>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</si>
  <si>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</si>
  <si>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</si>
  <si>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</si>
  <si>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</si>
  <si>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</si>
  <si>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</si>
  <si>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</si>
  <si>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</si>
  <si>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</si>
  <si>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</si>
  <si>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</si>
  <si>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</si>
  <si>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</si>
  <si>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</si>
  <si>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</si>
  <si>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</si>
  <si>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</si>
  <si>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</si>
  <si>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</si>
  <si>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</si>
  <si>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</si>
  <si>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</si>
  <si>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</si>
  <si>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</si>
  <si>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</si>
  <si>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</si>
  <si>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</si>
  <si>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</si>
  <si>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</si>
  <si>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</si>
  <si>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</si>
  <si>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</si>
  <si>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</si>
  <si>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</si>
  <si>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</si>
  <si>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</si>
  <si>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</si>
  <si>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</si>
  <si>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</si>
  <si>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</si>
  <si>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</si>
  <si>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</si>
  <si>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</si>
  <si>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</si>
  <si>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</si>
  <si>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</si>
  <si>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</si>
  <si>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</si>
  <si>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</si>
  <si>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</si>
  <si>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</si>
  <si>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</si>
  <si>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</si>
  <si>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</si>
  <si>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</si>
  <si>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</si>
  <si>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</si>
  <si>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</si>
  <si>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</si>
  <si>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</si>
  <si>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</si>
  <si>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</si>
  <si>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</si>
  <si>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</si>
  <si>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</si>
  <si>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</si>
  <si>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</si>
  <si>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</si>
  <si>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</si>
  <si>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</si>
  <si>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</si>
  <si>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</si>
  <si>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</si>
  <si>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</si>
  <si>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</si>
  <si>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</si>
  <si>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</si>
  <si>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</si>
  <si>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</si>
  <si>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</si>
  <si>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</si>
  <si>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</si>
  <si>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</si>
  <si>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</si>
  <si>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</si>
  <si>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</si>
  <si>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</si>
  <si>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</si>
  <si>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</si>
  <si>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</si>
  <si>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</si>
  <si>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</si>
  <si>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</si>
  <si>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</si>
  <si>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</si>
  <si>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</si>
  <si>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</si>
  <si>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</si>
  <si>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</si>
  <si>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</si>
  <si>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</si>
  <si>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</si>
  <si>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</si>
  <si>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</si>
  <si>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</si>
  <si>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</si>
  <si>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</si>
  <si>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</si>
  <si>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</si>
  <si>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</si>
  <si>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</si>
  <si>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</si>
  <si>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</si>
  <si>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</si>
  <si>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</si>
  <si>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</si>
  <si>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</si>
  <si>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</si>
  <si>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</si>
  <si>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</si>
  <si>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</si>
  <si>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</si>
  <si>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</si>
  <si>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</si>
  <si>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</si>
  <si>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</si>
  <si>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</si>
  <si>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</si>
  <si>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</si>
  <si>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</si>
  <si>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</si>
  <si>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</si>
  <si>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</si>
  <si>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</si>
  <si>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</si>
  <si>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</si>
  <si>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</si>
  <si>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</si>
  <si>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</si>
  <si>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</si>
  <si>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</si>
  <si>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</si>
  <si>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</si>
  <si>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</si>
  <si>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</si>
  <si>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</si>
  <si>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</si>
  <si>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</si>
  <si>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</si>
  <si>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</si>
  <si>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</si>
  <si>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</si>
  <si>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</si>
  <si>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</si>
  <si>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</si>
  <si>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</si>
  <si>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</si>
  <si>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</si>
  <si>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</si>
  <si>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</si>
  <si>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</si>
  <si>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</si>
  <si>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</si>
  <si>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</si>
  <si>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</si>
  <si>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</si>
  <si>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</si>
  <si>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</si>
  <si>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</si>
  <si>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</si>
  <si>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</si>
  <si>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</si>
  <si>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</si>
  <si>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</si>
  <si>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</si>
  <si>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</si>
  <si>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</si>
  <si>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</si>
  <si>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</si>
  <si>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</si>
  <si>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</si>
  <si>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</si>
  <si>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</si>
  <si>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</si>
  <si>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</si>
  <si>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</si>
  <si>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</si>
  <si>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</si>
  <si>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</si>
  <si>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</si>
  <si>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</si>
  <si>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</si>
  <si>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</si>
  <si>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</si>
  <si>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</si>
  <si>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</si>
  <si>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</si>
  <si>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</si>
  <si>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</si>
  <si>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</si>
  <si>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</si>
  <si>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</si>
  <si>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</si>
  <si>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</si>
  <si>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</si>
  <si>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</si>
  <si>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</si>
  <si>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</si>
  <si>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</si>
  <si>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</si>
  <si>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</si>
  <si>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</si>
  <si>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</si>
  <si>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</si>
  <si>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</si>
  <si>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</si>
  <si>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</si>
  <si>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</si>
  <si>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</si>
  <si>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</si>
  <si>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</si>
  <si>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</si>
  <si>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</si>
  <si>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</si>
  <si>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</si>
  <si>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</si>
  <si>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</si>
  <si>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</si>
  <si>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</si>
  <si>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</si>
  <si>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</si>
  <si>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</si>
  <si>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</si>
  <si>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</si>
  <si>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</si>
  <si>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</si>
  <si>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</si>
  <si>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</si>
  <si>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</si>
  <si>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</si>
  <si>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</si>
  <si>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</si>
  <si>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</si>
  <si>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</si>
  <si>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</si>
  <si>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</si>
  <si>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</si>
  <si>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</si>
  <si>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</si>
  <si>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</si>
  <si>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</si>
  <si>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</si>
  <si>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</si>
  <si>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</si>
  <si>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</si>
  <si>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</si>
  <si>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</si>
  <si>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</si>
  <si>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</si>
  <si>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</si>
  <si>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</si>
  <si>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</si>
  <si>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</si>
  <si>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</si>
  <si>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</si>
  <si>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</si>
  <si>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</si>
  <si>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</si>
  <si>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</si>
  <si>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</si>
  <si>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</si>
  <si>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</si>
  <si>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</si>
  <si>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</si>
  <si>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</si>
  <si>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</si>
  <si>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</si>
  <si>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</si>
  <si>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</si>
  <si>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</si>
  <si>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</si>
  <si>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</si>
  <si>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</si>
  <si>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</si>
  <si>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</si>
  <si>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</si>
  <si>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</si>
  <si>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</si>
  <si>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</si>
  <si>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</si>
  <si>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</si>
  <si>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</si>
  <si>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</si>
  <si>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</si>
  <si>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</si>
  <si>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</si>
  <si>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</si>
  <si>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</si>
  <si>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</si>
  <si>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</si>
  <si>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</si>
  <si>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</si>
  <si>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</si>
  <si>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</si>
  <si>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</si>
  <si>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</si>
  <si>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</si>
  <si>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</si>
  <si>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</si>
  <si>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</si>
  <si>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</si>
  <si>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</si>
  <si>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</si>
  <si>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</si>
  <si>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</si>
  <si>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</si>
  <si>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</si>
  <si>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</si>
  <si>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</si>
  <si>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</si>
  <si>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</si>
  <si>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</si>
  <si>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</si>
  <si>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</si>
  <si>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</si>
  <si>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</si>
  <si>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</si>
  <si>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</si>
  <si>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</si>
  <si>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</si>
  <si>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</si>
  <si>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</si>
  <si>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</si>
  <si>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</si>
  <si>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</si>
  <si>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</si>
  <si>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</si>
  <si>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</si>
  <si>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</si>
  <si>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</si>
  <si>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</si>
  <si>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</si>
  <si>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</si>
  <si>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</si>
  <si>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</si>
  <si>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</si>
  <si>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</si>
  <si>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</si>
  <si>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</si>
  <si>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</si>
  <si>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</si>
  <si>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</si>
  <si>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</si>
  <si>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</si>
  <si>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</si>
  <si>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</si>
  <si>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</si>
  <si>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</si>
  <si>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</si>
  <si>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</si>
  <si>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</si>
  <si>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</si>
  <si>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</si>
  <si>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</si>
  <si>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</si>
  <si>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</si>
  <si>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</si>
  <si>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</si>
  <si>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</si>
  <si>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</si>
  <si>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</si>
  <si>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</si>
  <si>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</si>
  <si>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</si>
  <si>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</si>
  <si>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</si>
  <si>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</si>
  <si>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</si>
  <si>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</si>
  <si>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</si>
  <si>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</si>
  <si>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</si>
  <si>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</si>
  <si>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</si>
  <si>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</si>
  <si>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</si>
  <si>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</si>
  <si>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</si>
  <si>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</si>
  <si>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</si>
  <si>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</si>
  <si>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</si>
  <si>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</si>
  <si>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</si>
  <si>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</si>
  <si>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</si>
  <si>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</si>
  <si>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</si>
  <si>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</si>
  <si>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</si>
  <si>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</si>
  <si>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</si>
  <si>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</si>
  <si>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</si>
  <si>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</si>
  <si>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</si>
  <si>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</si>
  <si>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</si>
  <si>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</si>
  <si>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</si>
  <si>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</si>
  <si>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</si>
  <si>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</si>
  <si>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</si>
  <si>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</si>
  <si>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</si>
  <si>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</si>
  <si>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</si>
  <si>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</si>
  <si>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</si>
  <si>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</si>
  <si>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</si>
  <si>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</si>
  <si>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</si>
  <si>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</si>
  <si>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</si>
  <si>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</si>
  <si>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</si>
  <si>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</si>
  <si>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</si>
  <si>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</si>
  <si>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</si>
  <si>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</si>
  <si>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</si>
  <si>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</si>
  <si>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</si>
  <si>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</si>
  <si>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</si>
  <si>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</si>
  <si>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</si>
  <si>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</si>
  <si>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</si>
  <si>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</si>
  <si>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</si>
  <si>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</si>
  <si>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</si>
  <si>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</si>
  <si>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</si>
  <si>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</si>
  <si>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</si>
  <si>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</si>
  <si>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</si>
  <si>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</si>
  <si>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</si>
  <si>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</si>
  <si>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</si>
  <si>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</si>
  <si>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</si>
  <si>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</si>
  <si>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</si>
  <si>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</si>
  <si>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</si>
  <si>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</si>
  <si>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</si>
  <si>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</si>
  <si>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</si>
  <si>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</si>
  <si>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</si>
  <si>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</si>
  <si>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</si>
  <si>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</si>
  <si>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</si>
  <si>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</si>
  <si>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</si>
  <si>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</si>
  <si>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</si>
  <si>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</si>
  <si>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</si>
  <si>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</si>
  <si>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</si>
  <si>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</si>
  <si>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</si>
  <si>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</si>
  <si>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</si>
  <si>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</si>
  <si>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</si>
  <si>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</si>
  <si>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</si>
  <si>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</si>
  <si>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</si>
  <si>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</si>
  <si>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</si>
  <si>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</si>
  <si>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</si>
  <si>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</si>
  <si>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</si>
  <si>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</si>
  <si>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</si>
  <si>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</si>
  <si>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</si>
  <si>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</si>
  <si>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</si>
  <si>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</si>
  <si>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</si>
  <si>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</si>
  <si>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</si>
  <si>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</si>
  <si>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</si>
  <si>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</si>
  <si>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</si>
  <si>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</si>
  <si>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</si>
  <si>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</si>
  <si>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</si>
  <si>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</si>
  <si>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</si>
  <si>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</si>
  <si>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</si>
  <si>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</si>
  <si>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</si>
  <si>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</si>
  <si>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</si>
  <si>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</si>
  <si>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</si>
  <si>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</si>
  <si>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</si>
  <si>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</si>
  <si>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</si>
  <si>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</si>
  <si>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</si>
  <si>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</si>
  <si>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</si>
  <si>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</si>
  <si>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</si>
  <si>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</si>
  <si>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</si>
  <si>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</si>
  <si>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</si>
  <si>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</si>
  <si>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</si>
  <si>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</si>
  <si>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</si>
  <si>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</si>
  <si>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</si>
  <si>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</si>
  <si>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</si>
  <si>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</si>
  <si>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</si>
  <si>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</si>
  <si>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</si>
  <si>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</si>
  <si>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</si>
  <si>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</si>
  <si>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</si>
  <si>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</si>
  <si>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</si>
  <si>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</si>
  <si>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</si>
  <si>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</si>
  <si>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</si>
  <si>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</si>
  <si>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</si>
  <si>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</si>
  <si>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</si>
  <si>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</si>
  <si>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</si>
  <si>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</si>
  <si>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</si>
  <si>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</si>
  <si>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</si>
  <si>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</si>
  <si>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</si>
  <si>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</si>
  <si>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</si>
  <si>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</si>
  <si>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</si>
  <si>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</si>
  <si>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</si>
  <si>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</si>
  <si>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</si>
  <si>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</si>
  <si>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</si>
  <si>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</si>
  <si>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</si>
  <si>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</si>
  <si>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</si>
  <si>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</si>
  <si>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</si>
  <si>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</si>
  <si>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</si>
  <si>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</si>
  <si>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</si>
  <si>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</si>
  <si>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</si>
  <si>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</si>
  <si>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</si>
  <si>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</si>
  <si>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</si>
  <si>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</si>
  <si>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</si>
  <si>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</si>
  <si>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</si>
  <si>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</si>
  <si>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</si>
  <si>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</si>
  <si>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</si>
  <si>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</si>
  <si>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</si>
  <si>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</si>
  <si>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</si>
  <si>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</si>
  <si>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</si>
  <si>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</si>
  <si>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</si>
  <si>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</si>
  <si>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</si>
  <si>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</si>
  <si>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</si>
  <si>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</si>
  <si>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</si>
  <si>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</si>
  <si>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</si>
  <si>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</si>
  <si>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</si>
  <si>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</si>
  <si>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</si>
  <si>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</si>
  <si>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</si>
  <si>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</si>
  <si>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</si>
  <si>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</si>
  <si>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</si>
  <si>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</si>
  <si>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</si>
  <si>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</si>
  <si>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</si>
  <si>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</si>
  <si>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</si>
  <si>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</si>
  <si>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</si>
  <si>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</si>
  <si>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</si>
  <si>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</si>
  <si>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</si>
  <si>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</si>
  <si>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</si>
  <si>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</si>
  <si>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</si>
  <si>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</si>
  <si>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</si>
  <si>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</si>
  <si>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</si>
  <si>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</si>
  <si>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</si>
  <si>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</si>
  <si>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</si>
  <si>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</si>
  <si>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</si>
  <si>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</si>
  <si>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</si>
  <si>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</si>
  <si>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</si>
  <si>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</si>
  <si>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</si>
  <si>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</si>
  <si>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</si>
  <si>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</si>
  <si>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</si>
  <si>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</si>
  <si>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</si>
  <si>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</si>
  <si>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</si>
  <si>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</si>
  <si>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</si>
  <si>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</si>
  <si>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</si>
  <si>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</si>
  <si>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</si>
  <si>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</si>
  <si>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</si>
  <si>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</si>
  <si>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</si>
  <si>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</si>
  <si>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</si>
  <si>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</si>
  <si>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</si>
  <si>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</si>
  <si>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</si>
  <si>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</si>
  <si>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</si>
  <si>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</si>
  <si>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</si>
  <si>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</si>
  <si>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</si>
  <si>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</si>
  <si>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</si>
  <si>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</si>
  <si>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</si>
  <si>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</si>
  <si>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</si>
  <si>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</si>
  <si>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</si>
  <si>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</si>
  <si>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</si>
  <si>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</si>
  <si>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</si>
  <si>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</si>
  <si>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</si>
  <si>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</si>
  <si>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</si>
  <si>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</si>
  <si>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</si>
  <si>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</si>
  <si>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</si>
  <si>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</si>
  <si>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</si>
  <si>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</si>
  <si>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</si>
  <si>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</si>
  <si>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</si>
  <si>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</si>
  <si>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</si>
  <si>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</si>
  <si>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</si>
  <si>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</si>
  <si>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</si>
  <si>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</si>
  <si>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</si>
  <si>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</si>
  <si>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</si>
  <si>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</si>
  <si>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</si>
  <si>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</si>
  <si>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</si>
  <si>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</si>
  <si>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</si>
  <si>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</si>
  <si>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</si>
  <si>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</si>
  <si>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</si>
  <si>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</si>
  <si>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</si>
  <si>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</si>
  <si>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</si>
  <si>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</si>
  <si>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</si>
  <si>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</si>
  <si>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</si>
  <si>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</si>
  <si>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</si>
  <si>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</si>
  <si>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</si>
  <si>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</si>
  <si>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</si>
  <si>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</si>
  <si>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</si>
  <si>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</si>
  <si>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</si>
  <si>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</si>
  <si>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</si>
  <si>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</si>
  <si>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</si>
  <si>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</si>
  <si>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</si>
  <si>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</si>
  <si>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</si>
  <si>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</si>
  <si>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</si>
  <si>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</si>
  <si>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</si>
  <si>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</si>
  <si>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</si>
  <si>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</si>
  <si>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</si>
  <si>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</si>
  <si>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</si>
  <si>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</si>
  <si>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</si>
  <si>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</si>
  <si>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</si>
  <si>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</si>
  <si>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</si>
  <si>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</si>
  <si>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</si>
  <si>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</si>
  <si>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</si>
  <si>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</si>
  <si>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</si>
  <si>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</si>
  <si>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</si>
  <si>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</si>
  <si>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</si>
  <si>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</si>
  <si>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</si>
  <si>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</si>
  <si>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</si>
  <si>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</si>
  <si>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</si>
  <si>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</si>
  <si>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</si>
  <si>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</si>
  <si>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</si>
  <si>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</si>
  <si>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</si>
  <si>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</si>
  <si>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</si>
  <si>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</si>
  <si>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</si>
  <si>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</si>
  <si>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</si>
  <si>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</si>
  <si>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</si>
  <si>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</si>
  <si>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</si>
  <si>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</si>
  <si>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</si>
  <si>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</si>
  <si>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</si>
  <si>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</si>
  <si>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</si>
  <si>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</si>
  <si>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</si>
  <si>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</si>
  <si>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</si>
  <si>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</si>
  <si>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</si>
  <si>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</si>
  <si>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</si>
  <si>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</si>
  <si>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</si>
  <si>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</si>
  <si>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</si>
  <si>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</si>
  <si>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</si>
  <si>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</si>
  <si>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</si>
  <si>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</si>
  <si>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</si>
  <si>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</si>
  <si>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</si>
  <si>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</si>
  <si>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</si>
  <si>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</si>
  <si>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</si>
  <si>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</si>
  <si>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</si>
  <si>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</si>
  <si>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</si>
  <si>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</si>
  <si>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</si>
  <si>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</si>
  <si>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</si>
  <si>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</si>
  <si>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</si>
  <si>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</si>
  <si>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</si>
  <si>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</si>
  <si>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</si>
  <si>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</si>
  <si>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</si>
  <si>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</si>
  <si>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</si>
  <si>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</si>
  <si>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</si>
  <si>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</si>
  <si>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</si>
  <si>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</si>
  <si>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</si>
  <si>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</si>
  <si>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</si>
  <si>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</si>
  <si>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</si>
  <si>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</si>
  <si>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</si>
  <si>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</si>
  <si>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</si>
  <si>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</si>
  <si>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</si>
  <si>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</si>
  <si>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</si>
  <si>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</si>
  <si>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</si>
  <si>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</si>
  <si>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</si>
  <si>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</si>
  <si>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</si>
  <si>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</si>
  <si>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</si>
  <si>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</si>
  <si>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</si>
  <si>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</si>
  <si>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</si>
  <si>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</si>
  <si>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</si>
  <si>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</si>
  <si>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</si>
  <si>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</si>
  <si>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</si>
  <si>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</si>
  <si>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</si>
  <si>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</si>
  <si>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</si>
  <si>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</si>
  <si>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</si>
  <si>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</si>
  <si>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</si>
  <si>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</si>
  <si>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</si>
  <si>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</si>
  <si>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</si>
  <si>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</si>
  <si>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</si>
  <si>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</si>
  <si>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</si>
  <si>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</si>
  <si>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</si>
  <si>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</si>
  <si>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</si>
  <si>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</si>
  <si>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</si>
  <si>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</si>
  <si>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</si>
  <si>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</si>
  <si>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</si>
  <si>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</si>
  <si>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</si>
  <si>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</si>
  <si>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</si>
  <si>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</si>
  <si>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</si>
  <si>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</si>
  <si>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</si>
  <si>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</si>
  <si>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</si>
  <si>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</si>
  <si>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</si>
  <si>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</si>
  <si>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</si>
  <si>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</si>
  <si>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</si>
  <si>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</si>
  <si>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</si>
  <si>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</si>
  <si>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</si>
  <si>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</si>
  <si>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</si>
  <si>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</si>
  <si>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</si>
  <si>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</si>
  <si>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</si>
  <si>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</si>
  <si>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</si>
  <si>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</si>
  <si>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</si>
  <si>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</si>
  <si>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</si>
  <si>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</si>
  <si>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</si>
  <si>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</si>
  <si>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</si>
  <si>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</si>
  <si>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</si>
  <si>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</si>
  <si>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</si>
  <si>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</si>
  <si>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</si>
  <si>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</si>
  <si>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</si>
  <si>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</si>
  <si>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</si>
  <si>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</si>
  <si>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</si>
  <si>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</si>
  <si>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</si>
  <si>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</si>
  <si>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</si>
  <si>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</si>
  <si>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</si>
  <si>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</si>
  <si>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</si>
  <si>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</si>
  <si>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</si>
  <si>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</si>
  <si>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</si>
  <si>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</si>
  <si>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</si>
  <si>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</si>
  <si>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</si>
  <si>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</si>
  <si>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</si>
  <si>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</si>
  <si>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</si>
  <si>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</si>
  <si>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</si>
  <si>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</si>
  <si>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</si>
  <si>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</si>
  <si>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</si>
  <si>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</si>
  <si>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</si>
  <si>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</si>
  <si>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</si>
  <si>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</si>
  <si>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</si>
  <si>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</si>
  <si>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</si>
  <si>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</si>
  <si>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</si>
  <si>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</si>
  <si>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</si>
  <si>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</si>
  <si>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</si>
  <si>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</si>
  <si>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</si>
  <si>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</si>
  <si>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</si>
  <si>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</si>
  <si>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</si>
  <si>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</si>
  <si>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</si>
  <si>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</si>
  <si>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</si>
  <si>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</si>
  <si>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</si>
  <si>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</si>
  <si>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</si>
  <si>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</si>
  <si>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</si>
  <si>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</si>
  <si>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</si>
  <si>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</si>
  <si>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</si>
  <si>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</si>
  <si>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</si>
  <si>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</si>
  <si>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</si>
  <si>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</si>
  <si>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</si>
  <si>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</si>
  <si>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</si>
  <si>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</si>
  <si>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</si>
  <si>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</si>
  <si>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</si>
  <si>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</si>
  <si>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</si>
  <si>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</si>
  <si>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</si>
  <si>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</si>
  <si>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</si>
  <si>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</si>
  <si>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</si>
  <si>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</si>
  <si>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</si>
  <si>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</si>
  <si>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</si>
  <si>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</si>
  <si>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</si>
  <si>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</si>
  <si>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</si>
  <si>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</si>
  <si>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</si>
  <si>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</si>
  <si>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</si>
  <si>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</si>
  <si>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</si>
  <si>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</si>
  <si>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</si>
  <si>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</si>
  <si>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</si>
  <si>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</si>
  <si>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</si>
  <si>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</si>
  <si>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</si>
  <si>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</si>
  <si>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</si>
  <si>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</si>
  <si>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</si>
  <si>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</si>
  <si>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</si>
  <si>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</si>
  <si>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</si>
  <si>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</si>
  <si>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</si>
  <si>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</si>
  <si>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</si>
  <si>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</si>
  <si>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</si>
  <si>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</si>
  <si>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</si>
  <si>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</si>
  <si>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</si>
  <si>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</si>
  <si>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</si>
  <si>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</si>
  <si>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</si>
  <si>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</si>
  <si>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</si>
  <si>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</si>
  <si>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</si>
  <si>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</si>
  <si>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</si>
  <si>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</si>
  <si>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</si>
  <si>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</si>
  <si>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</si>
  <si>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</si>
  <si>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</si>
  <si>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</si>
  <si>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</si>
  <si>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</si>
  <si>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</si>
  <si>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</si>
  <si>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</si>
  <si>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</si>
  <si>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</si>
  <si>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</si>
  <si>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</si>
  <si>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</si>
  <si>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</si>
  <si>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</si>
  <si>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</si>
  <si>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</si>
  <si>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</si>
  <si>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</si>
  <si>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</si>
  <si>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</si>
  <si>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</si>
  <si>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</si>
  <si>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</si>
  <si>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</si>
  <si>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</si>
  <si>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</si>
  <si>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</si>
  <si>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</si>
  <si>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</si>
  <si>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</si>
  <si>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</si>
  <si>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</si>
  <si>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</si>
  <si>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</si>
  <si>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</si>
  <si>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</si>
  <si>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</si>
  <si>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</si>
  <si>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</si>
  <si>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</si>
  <si>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</si>
  <si>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</si>
  <si>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</si>
  <si>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</si>
  <si>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</si>
  <si>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</si>
  <si>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</si>
  <si>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</si>
  <si>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</si>
  <si>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</si>
  <si>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</si>
  <si>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</si>
  <si>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</si>
  <si>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</si>
  <si>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</si>
  <si>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</si>
  <si>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</si>
  <si>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</si>
  <si>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</si>
  <si>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</si>
  <si>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</si>
  <si>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</si>
  <si>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</si>
  <si>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</si>
  <si>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</si>
  <si>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</si>
  <si>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</si>
  <si>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</si>
  <si>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</si>
  <si>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</si>
  <si>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</si>
  <si>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</si>
  <si>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</si>
  <si>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</si>
  <si>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</si>
  <si>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</si>
  <si>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</si>
  <si>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</si>
  <si>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</si>
  <si>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</si>
  <si>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</si>
  <si>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</si>
  <si>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</si>
  <si>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</si>
  <si>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</si>
  <si>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</si>
  <si>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</si>
  <si>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</si>
  <si>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</si>
  <si>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</si>
  <si>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</si>
  <si>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</si>
  <si>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</si>
  <si>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</si>
  <si>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</si>
  <si>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</si>
  <si>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</si>
  <si>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</si>
  <si>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</si>
  <si>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</si>
  <si>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</si>
  <si>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</si>
  <si>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</si>
  <si>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</si>
  <si>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</si>
  <si>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</si>
  <si>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</si>
  <si>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</si>
  <si>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</si>
  <si>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</si>
  <si>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</si>
  <si>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</si>
  <si>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</si>
  <si>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</si>
  <si>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</si>
  <si>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</si>
  <si>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</si>
  <si>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</si>
  <si>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</si>
  <si>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</si>
  <si>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</si>
  <si>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</si>
  <si>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</si>
  <si>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</si>
  <si>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</si>
  <si>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</si>
  <si>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</si>
  <si>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</si>
  <si>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</si>
  <si>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</si>
  <si>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</si>
  <si>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</si>
  <si>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</si>
  <si>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</si>
  <si>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</si>
  <si>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</si>
  <si>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</si>
  <si>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</si>
  <si>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</si>
  <si>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</si>
  <si>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</si>
  <si>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</si>
  <si>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</si>
  <si>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</si>
  <si>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</si>
  <si>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</si>
  <si>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</si>
  <si>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</si>
  <si>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</si>
  <si>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</si>
  <si>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</si>
  <si>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</si>
  <si>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</si>
  <si>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</si>
  <si>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</si>
  <si>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</si>
  <si>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</si>
  <si>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</si>
  <si>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</si>
  <si>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</si>
  <si>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</si>
  <si>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</si>
  <si>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</si>
  <si>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</si>
  <si>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</si>
  <si>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</si>
  <si>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</si>
  <si>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</si>
  <si>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</si>
  <si>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</si>
  <si>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</si>
  <si>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</si>
  <si>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</si>
  <si>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</si>
  <si>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</si>
  <si>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</si>
  <si>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</si>
  <si>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</si>
  <si>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</si>
  <si>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</si>
  <si>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</si>
  <si>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</si>
  <si>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</si>
  <si>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</si>
  <si>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</si>
  <si>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</si>
  <si>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</si>
  <si>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</si>
  <si>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</si>
  <si>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</si>
  <si>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</si>
  <si>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</si>
  <si>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</si>
  <si>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</si>
  <si>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</si>
  <si>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</si>
  <si>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</si>
  <si>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</si>
  <si>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</si>
  <si>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</si>
  <si>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</si>
  <si>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</si>
  <si>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</si>
  <si>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</si>
  <si>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</si>
  <si>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</si>
  <si>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</si>
  <si>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</si>
  <si>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</si>
  <si>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</si>
  <si>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</si>
  <si>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</si>
  <si>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</si>
  <si>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</si>
  <si>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</si>
  <si>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</si>
  <si>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</si>
  <si>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</si>
  <si>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</si>
  <si>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</si>
  <si>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</si>
  <si>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</si>
  <si>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</si>
  <si>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</si>
  <si>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</si>
  <si>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</si>
  <si>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</si>
  <si>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</si>
  <si>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</si>
  <si>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</si>
  <si>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</si>
  <si>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</si>
  <si>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</si>
  <si>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</si>
  <si>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</si>
  <si>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</si>
  <si>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</si>
  <si>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</si>
  <si>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</si>
  <si>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</si>
  <si>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</si>
  <si>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</si>
  <si>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</si>
  <si>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</si>
  <si>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</si>
  <si>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</si>
  <si>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</si>
  <si>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</si>
  <si>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</si>
  <si>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</si>
  <si>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</si>
  <si>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</si>
  <si>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</si>
  <si>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</si>
  <si>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</si>
  <si>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</si>
  <si>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</si>
  <si>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</si>
  <si>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</si>
  <si>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</si>
  <si>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</si>
  <si>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</si>
  <si>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</si>
  <si>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</si>
  <si>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</si>
  <si>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</si>
  <si>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</si>
  <si>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</si>
  <si>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</si>
  <si>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</si>
  <si>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</si>
  <si>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</si>
  <si>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</si>
  <si>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</si>
  <si>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</si>
  <si>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</si>
  <si>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</si>
  <si>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</si>
  <si>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</si>
  <si>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</si>
  <si>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</si>
  <si>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</si>
  <si>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</si>
  <si>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</si>
  <si>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</si>
  <si>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</si>
  <si>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</si>
  <si>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</si>
  <si>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</si>
  <si>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</si>
  <si>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</si>
  <si>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</si>
  <si>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</si>
  <si>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</si>
  <si>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</si>
  <si>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</si>
  <si>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</si>
  <si>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</si>
  <si>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</si>
  <si>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</si>
  <si>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</si>
  <si>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</si>
  <si>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</si>
  <si>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</si>
  <si>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</si>
  <si>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</si>
  <si>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</si>
  <si>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</si>
  <si>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</si>
  <si>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</si>
  <si>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</si>
  <si>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</si>
  <si>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</si>
  <si>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</si>
  <si>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</si>
  <si>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</si>
  <si>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</si>
  <si>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</si>
  <si>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</si>
  <si>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</si>
  <si>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</si>
  <si>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</si>
  <si>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</si>
  <si>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</si>
  <si>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</si>
  <si>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</si>
  <si>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</si>
  <si>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</si>
  <si>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</si>
  <si>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</si>
  <si>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</si>
  <si>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</si>
  <si>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</si>
  <si>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</si>
  <si>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</si>
  <si>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</si>
  <si>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</si>
  <si>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</si>
  <si>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</si>
  <si>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</si>
  <si>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</si>
  <si>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</si>
  <si>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</si>
  <si>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</si>
  <si>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</si>
  <si>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</si>
  <si>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</si>
  <si>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</si>
  <si>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</si>
  <si>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</si>
  <si>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</si>
  <si>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</si>
  <si>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</si>
  <si>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</si>
  <si>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</si>
  <si>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</si>
  <si>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</si>
  <si>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</si>
  <si>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</si>
  <si>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</si>
  <si>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</si>
  <si>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</si>
  <si>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</si>
  <si>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</si>
  <si>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</si>
  <si>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</si>
  <si>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</si>
  <si>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</si>
  <si>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</si>
  <si>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</si>
  <si>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</si>
  <si>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</si>
  <si>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</si>
  <si>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</si>
  <si>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</si>
  <si>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</si>
  <si>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</si>
  <si>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</si>
  <si>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</si>
  <si>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</si>
  <si>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</si>
  <si>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</si>
  <si>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</si>
  <si>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</si>
  <si>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</si>
  <si>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</si>
  <si>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</si>
  <si>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</si>
  <si>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</si>
  <si>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</si>
  <si>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</si>
  <si>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</si>
  <si>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</si>
  <si>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</si>
  <si>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</si>
  <si>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</si>
  <si>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</si>
  <si>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</si>
  <si>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</si>
  <si>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</si>
  <si>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</si>
  <si>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</si>
  <si>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</si>
  <si>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</si>
  <si>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</si>
  <si>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</si>
  <si>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</si>
  <si>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</si>
  <si>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</si>
  <si>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</si>
  <si>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</si>
  <si>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</si>
  <si>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</si>
  <si>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</si>
  <si>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</si>
  <si>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</si>
  <si>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</si>
  <si>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</si>
  <si>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</si>
  <si>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</si>
  <si>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</si>
  <si>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</si>
  <si>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</si>
  <si>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</si>
  <si>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</si>
  <si>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</si>
  <si>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</si>
  <si>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</si>
  <si>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</si>
  <si>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</si>
  <si>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</si>
  <si>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</si>
  <si>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</si>
  <si>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</si>
  <si>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</si>
  <si>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</si>
  <si>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</si>
  <si>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</si>
  <si>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</si>
  <si>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</si>
  <si>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</si>
  <si>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</si>
  <si>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</si>
  <si>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</si>
  <si>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</si>
  <si>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</si>
  <si>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</si>
  <si>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</si>
  <si>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</si>
  <si>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</si>
  <si>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</si>
  <si>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</si>
  <si>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</si>
  <si>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</si>
  <si>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</si>
  <si>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</si>
  <si>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</si>
  <si>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</si>
  <si>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</si>
  <si>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</si>
  <si>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</si>
  <si>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</si>
  <si>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</si>
  <si>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</si>
  <si>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</si>
  <si>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</si>
  <si>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</si>
  <si>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</si>
  <si>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</si>
  <si>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</si>
  <si>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</si>
  <si>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</si>
  <si>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</si>
  <si>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</si>
  <si>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</si>
  <si>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</si>
  <si>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</si>
  <si>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</si>
  <si>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</si>
  <si>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</si>
  <si>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</si>
  <si>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</si>
  <si>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</si>
  <si>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</si>
  <si>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</si>
  <si>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</si>
  <si>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</si>
  <si>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</si>
  <si>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</si>
  <si>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</si>
  <si>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</si>
  <si>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</si>
  <si>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</si>
  <si>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</si>
  <si>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</si>
  <si>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</si>
  <si>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</si>
  <si>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</si>
  <si>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</si>
  <si>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</si>
  <si>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</si>
  <si>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</si>
  <si>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</si>
  <si>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</si>
  <si>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</si>
  <si>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</si>
  <si>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</si>
  <si>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</si>
  <si>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</si>
  <si>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</si>
  <si>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</si>
  <si>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</si>
  <si>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</si>
  <si>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</si>
  <si>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</si>
  <si>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</si>
  <si>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</si>
  <si>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</si>
  <si>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</si>
  <si>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</si>
  <si>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</si>
  <si>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</si>
  <si>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</si>
  <si>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</si>
  <si>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</si>
  <si>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</si>
  <si>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</si>
  <si>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</si>
  <si>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</si>
  <si>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</si>
  <si>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</si>
  <si>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</si>
  <si>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</si>
  <si>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</si>
  <si>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</si>
  <si>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</si>
  <si>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</si>
  <si>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</si>
  <si>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</si>
  <si>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</si>
  <si>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</si>
  <si>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</si>
  <si>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</si>
  <si>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</si>
  <si>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</si>
  <si>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</si>
  <si>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</si>
  <si>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</si>
  <si>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</si>
  <si>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</si>
  <si>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</si>
  <si>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</si>
  <si>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</si>
  <si>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</si>
  <si>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</si>
  <si>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</si>
  <si>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</si>
  <si>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</si>
  <si>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</si>
  <si>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</si>
  <si>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</si>
  <si>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</si>
  <si>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</si>
  <si>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</si>
  <si>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</si>
  <si>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</si>
  <si>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</si>
  <si>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</si>
  <si>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</si>
  <si>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</si>
  <si>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</si>
  <si>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</si>
  <si>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</si>
  <si>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</si>
  <si>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</si>
  <si>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</si>
  <si>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</si>
  <si>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</si>
  <si>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</si>
  <si>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</si>
  <si>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</si>
  <si>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</si>
  <si>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</si>
  <si>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</si>
  <si>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</si>
  <si>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</si>
  <si>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</si>
  <si>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</si>
  <si>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</si>
  <si>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</si>
  <si>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</si>
  <si>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</si>
  <si>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</si>
  <si>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</si>
  <si>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</si>
  <si>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</si>
  <si>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</si>
  <si>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</si>
  <si>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</si>
  <si>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</si>
  <si>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</si>
  <si>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</si>
  <si>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</si>
  <si>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</si>
  <si>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</si>
  <si>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</si>
  <si>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</si>
  <si>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</si>
  <si>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</si>
  <si>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</si>
  <si>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</si>
  <si>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</si>
  <si>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</si>
  <si>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</si>
  <si>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</si>
  <si>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</si>
  <si>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</si>
  <si>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</si>
  <si>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</si>
  <si>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</si>
  <si>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</si>
  <si>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</si>
  <si>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</si>
  <si>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</si>
  <si>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</si>
  <si>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</si>
  <si>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</si>
  <si>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</si>
  <si>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</si>
  <si>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</si>
  <si>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</si>
  <si>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</si>
  <si>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</si>
  <si>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</si>
  <si>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</si>
  <si>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</si>
  <si>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</si>
  <si>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</si>
  <si>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</si>
  <si>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</si>
  <si>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</si>
  <si>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</si>
  <si>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</si>
  <si>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</si>
  <si>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</si>
  <si>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</si>
  <si>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</si>
  <si>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</si>
  <si>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</si>
  <si>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</si>
  <si>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</si>
  <si>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</si>
  <si>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</si>
  <si>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</si>
  <si>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</si>
  <si>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</si>
  <si>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</si>
  <si>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</si>
  <si>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</si>
  <si>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</si>
  <si>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</si>
  <si>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</si>
  <si>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</si>
  <si>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</si>
  <si>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</si>
  <si>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</si>
  <si>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</si>
  <si>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</si>
  <si>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</si>
  <si>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</si>
  <si>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</si>
  <si>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</si>
  <si>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</si>
  <si>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</si>
  <si>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</si>
  <si>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</si>
  <si>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</si>
  <si>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</si>
  <si>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</si>
  <si>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</si>
  <si>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</si>
  <si>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</si>
  <si>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</si>
  <si>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</si>
  <si>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</si>
  <si>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</si>
  <si>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</si>
  <si>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</si>
  <si>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</si>
  <si>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</si>
  <si>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</si>
  <si>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</si>
  <si>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</si>
  <si>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</si>
  <si>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</si>
  <si>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</si>
  <si>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</si>
  <si>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</si>
  <si>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</si>
  <si>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</si>
  <si>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</si>
  <si>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</si>
  <si>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</si>
  <si>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</si>
  <si>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</si>
  <si>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</si>
  <si>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</si>
  <si>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</si>
  <si>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</si>
  <si>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</si>
  <si>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</si>
  <si>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</si>
  <si>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</si>
  <si>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</si>
  <si>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</si>
  <si>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</si>
  <si>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</si>
  <si>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</si>
  <si>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</si>
  <si>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</si>
  <si>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</si>
  <si>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</si>
  <si>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</si>
  <si>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</si>
  <si>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</si>
  <si>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</si>
  <si>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</si>
  <si>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</si>
  <si>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</si>
  <si>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</si>
  <si>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</si>
  <si>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</si>
  <si>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</si>
  <si>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</si>
  <si>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</si>
  <si>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</si>
  <si>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</si>
  <si>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</si>
  <si>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</si>
  <si>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</si>
  <si>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</si>
  <si>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</si>
  <si>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</si>
  <si>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</si>
  <si>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</si>
  <si>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</si>
  <si>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</si>
  <si>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</si>
  <si>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</si>
  <si>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</si>
  <si>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</si>
  <si>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</si>
  <si>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</si>
  <si>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</si>
  <si>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</si>
  <si>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</si>
  <si>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</si>
  <si>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</si>
  <si>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</si>
  <si>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</si>
  <si>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</si>
  <si>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</si>
  <si>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</si>
  <si>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</si>
  <si>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</si>
  <si>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</si>
  <si>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</si>
  <si>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</si>
  <si>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</si>
  <si>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</si>
  <si>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</si>
  <si>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</si>
  <si>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</si>
  <si>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</si>
  <si>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</si>
  <si>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</si>
  <si>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</si>
  <si>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</si>
  <si>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</si>
  <si>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</si>
  <si>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</si>
  <si>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</si>
  <si>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</si>
  <si>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</si>
  <si>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</si>
  <si>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</si>
  <si>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</si>
  <si>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</si>
  <si>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</si>
  <si>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</si>
  <si>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</si>
  <si>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</si>
  <si>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</si>
  <si>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</si>
  <si>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</si>
  <si>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</si>
  <si>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</si>
  <si>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</si>
  <si>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</si>
  <si>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</si>
  <si>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</si>
  <si>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</si>
  <si>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</si>
  <si>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</si>
  <si>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</si>
  <si>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</si>
  <si>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</si>
  <si>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</si>
  <si>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</si>
  <si>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</si>
  <si>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</si>
  <si>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</si>
  <si>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</si>
  <si>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</si>
  <si>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</si>
  <si>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</si>
  <si>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</si>
  <si>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</si>
  <si>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</si>
  <si>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</si>
  <si>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</si>
  <si>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</si>
  <si>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</si>
  <si>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</si>
  <si>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</si>
  <si>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</si>
  <si>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</si>
  <si>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</si>
  <si>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</si>
  <si>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</si>
  <si>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</si>
  <si>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</si>
  <si>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</si>
  <si>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</si>
  <si>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</si>
  <si>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</si>
  <si>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</si>
  <si>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</si>
  <si>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</si>
  <si>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</si>
  <si>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</si>
  <si>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</si>
  <si>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</si>
  <si>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</si>
  <si>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</si>
  <si>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</si>
  <si>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</si>
  <si>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</si>
  <si>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</si>
  <si>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</si>
  <si>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</si>
  <si>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</si>
  <si>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</si>
  <si>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</si>
  <si>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</si>
  <si>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</si>
  <si>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</si>
  <si>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</si>
  <si>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</si>
  <si>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</si>
  <si>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</si>
  <si>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</si>
  <si>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</si>
  <si>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</si>
  <si>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</si>
  <si>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</si>
  <si>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</si>
  <si>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</si>
  <si>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</si>
  <si>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</si>
  <si>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</si>
  <si>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</si>
  <si>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</si>
  <si>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</si>
  <si>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</si>
  <si>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</si>
  <si>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</si>
  <si>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</si>
  <si>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</si>
  <si>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</si>
  <si>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</si>
  <si>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</si>
  <si>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</si>
  <si>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</si>
  <si>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</si>
  <si>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</si>
  <si>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</si>
  <si>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</si>
  <si>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</si>
  <si>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</si>
  <si>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</si>
  <si>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</si>
  <si>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</si>
  <si>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</si>
  <si>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</si>
  <si>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</si>
  <si>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</si>
  <si>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</si>
  <si>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</si>
  <si>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</si>
  <si>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</si>
  <si>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</si>
  <si>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</si>
  <si>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</si>
  <si>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</si>
  <si>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</si>
  <si>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</si>
  <si>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</si>
  <si>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</si>
  <si>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</si>
  <si>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</si>
  <si>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</si>
  <si>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</si>
  <si>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</si>
  <si>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</si>
  <si>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</si>
  <si>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</si>
  <si>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</si>
  <si>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</si>
  <si>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</si>
  <si>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</si>
  <si>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</si>
  <si>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</si>
  <si>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</si>
  <si>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</si>
  <si>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</si>
  <si>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</si>
  <si>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</si>
  <si>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</si>
  <si>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</si>
  <si>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</si>
  <si>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</si>
  <si>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</si>
  <si>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</si>
  <si>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</si>
  <si>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</si>
  <si>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</si>
  <si>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</si>
  <si>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</si>
  <si>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</si>
  <si>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</si>
  <si>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</si>
  <si>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</si>
  <si>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</si>
  <si>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</si>
  <si>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</si>
  <si>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</si>
  <si>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</si>
  <si>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</si>
  <si>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</si>
  <si>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</si>
  <si>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</si>
  <si>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</si>
  <si>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</si>
  <si>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</si>
  <si>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</si>
  <si>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</si>
  <si>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</si>
  <si>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</si>
  <si>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</si>
  <si>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</si>
  <si>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</si>
  <si>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</si>
  <si>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</si>
  <si>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</si>
  <si>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</si>
  <si>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</si>
  <si>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</si>
  <si>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</si>
  <si>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</si>
  <si>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</si>
  <si>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</si>
  <si>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</si>
  <si>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</si>
  <si>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</si>
  <si>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</si>
  <si>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</si>
  <si>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</si>
  <si>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</si>
  <si>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</si>
  <si>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</si>
  <si>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</si>
  <si>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</si>
  <si>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</si>
  <si>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</si>
  <si>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</si>
  <si>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</si>
  <si>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</si>
  <si>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</si>
  <si>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</si>
  <si>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</si>
  <si>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</si>
  <si>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</si>
  <si>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</si>
  <si>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</si>
  <si>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</si>
  <si>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</si>
  <si>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</si>
  <si>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</si>
  <si>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</si>
  <si>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</si>
  <si>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</si>
  <si>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</si>
  <si>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</si>
  <si>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</si>
  <si>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</si>
  <si>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</si>
  <si>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</si>
  <si>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</si>
  <si>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</si>
  <si>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</si>
  <si>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</si>
  <si>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</si>
  <si>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</si>
  <si>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</si>
  <si>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</si>
  <si>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</si>
  <si>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</si>
  <si>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</si>
  <si>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</si>
  <si>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</si>
  <si>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</si>
  <si>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</si>
  <si>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</si>
  <si>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</si>
  <si>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</si>
  <si>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</si>
  <si>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</si>
  <si>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</si>
  <si>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</si>
  <si>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</si>
  <si>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</si>
  <si>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</si>
  <si>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</si>
  <si>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</si>
  <si>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</si>
  <si>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</si>
  <si>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</si>
  <si>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</si>
  <si>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</si>
  <si>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</si>
  <si>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</si>
  <si>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</si>
  <si>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</si>
  <si>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</si>
  <si>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</si>
  <si>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</si>
  <si>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</si>
  <si>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</si>
  <si>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</si>
  <si>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</si>
  <si>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</si>
  <si>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</si>
  <si>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</si>
  <si>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</si>
  <si>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</si>
  <si>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</si>
  <si>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</si>
  <si>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</si>
  <si>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</si>
  <si>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</si>
  <si>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</si>
  <si>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</si>
  <si>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</si>
  <si>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</si>
  <si>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</si>
  <si>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</si>
  <si>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</si>
  <si>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</si>
  <si>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</si>
  <si>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</si>
  <si>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</si>
  <si>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</si>
  <si>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</si>
  <si>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</si>
  <si>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</si>
  <si>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</si>
  <si>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</si>
  <si>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</si>
  <si>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</si>
  <si>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</si>
  <si>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</si>
  <si>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</si>
  <si>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</si>
  <si>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</si>
  <si>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</si>
  <si>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</si>
  <si>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</si>
  <si>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</si>
  <si>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</si>
  <si>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</si>
  <si>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</si>
  <si>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</si>
  <si>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</si>
  <si>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</si>
  <si>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</si>
  <si>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</si>
  <si>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</si>
  <si>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</si>
  <si>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</si>
  <si>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</si>
  <si>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</si>
  <si>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</si>
  <si>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</si>
  <si>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</si>
  <si>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</si>
  <si>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</si>
  <si>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</si>
  <si>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</si>
  <si>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</si>
  <si>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</si>
  <si>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</si>
  <si>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</si>
  <si>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</si>
  <si>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</si>
  <si>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</si>
  <si>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</si>
  <si>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</si>
  <si>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</si>
  <si>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</si>
  <si>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</si>
  <si>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</si>
  <si>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</si>
  <si>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</si>
  <si>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</si>
  <si>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</si>
  <si>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</si>
  <si>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</si>
  <si>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</si>
  <si>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</si>
  <si>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</si>
  <si>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</si>
  <si>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</si>
  <si>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</si>
  <si>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</si>
  <si>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</si>
  <si>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</si>
  <si>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</si>
  <si>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</si>
  <si>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</si>
  <si>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</si>
  <si>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</si>
  <si>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</si>
  <si>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</si>
  <si>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</si>
  <si>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</si>
  <si>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</si>
  <si>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</si>
  <si>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</si>
  <si>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</si>
  <si>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</si>
  <si>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</si>
  <si>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</si>
  <si>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</si>
  <si>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</si>
  <si>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</si>
  <si>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</si>
  <si>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</si>
  <si>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</si>
  <si>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</si>
  <si>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</si>
  <si>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</si>
  <si>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</si>
  <si>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</si>
  <si>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</si>
  <si>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</si>
  <si>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</si>
  <si>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</si>
  <si>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</si>
  <si>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</si>
  <si>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</si>
  <si>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</si>
  <si>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</si>
  <si>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</si>
  <si>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</si>
  <si>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</si>
  <si>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</si>
  <si>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</si>
  <si>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</si>
  <si>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</si>
  <si>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</si>
  <si>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</si>
  <si>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</si>
  <si>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</si>
  <si>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</si>
  <si>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</si>
  <si>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</si>
  <si>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</si>
  <si>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</si>
  <si>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</si>
  <si>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</si>
  <si>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</si>
  <si>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</si>
  <si>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</si>
  <si>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</si>
  <si>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</si>
  <si>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</si>
  <si>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</si>
  <si>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</si>
  <si>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</si>
  <si>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</si>
  <si>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</si>
  <si>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</si>
  <si>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</si>
  <si>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</si>
  <si>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</si>
  <si>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</si>
  <si>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</si>
  <si>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</si>
  <si>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</si>
  <si>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</si>
  <si>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</si>
  <si>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</si>
  <si>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</si>
  <si>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</si>
  <si>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</si>
  <si>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</si>
  <si>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</si>
  <si>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</si>
  <si>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</si>
  <si>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</si>
  <si>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</si>
  <si>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</si>
  <si>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</si>
  <si>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</si>
  <si>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</si>
  <si>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</si>
  <si>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</si>
  <si>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</si>
  <si>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</si>
  <si>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</si>
  <si>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</si>
  <si>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</si>
  <si>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</si>
  <si>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</si>
  <si>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</si>
  <si>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</si>
  <si>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</si>
  <si>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</si>
  <si>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</si>
  <si>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</si>
  <si>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</si>
  <si>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</si>
  <si>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</si>
  <si>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</si>
  <si>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</si>
  <si>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</si>
  <si>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</si>
  <si>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</si>
  <si>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</si>
  <si>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</si>
  <si>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</si>
  <si>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</si>
  <si>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</si>
  <si>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</si>
  <si>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</si>
  <si>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</si>
  <si>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</si>
  <si>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</si>
  <si>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</si>
  <si>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</si>
  <si>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</si>
  <si>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</si>
  <si>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</si>
  <si>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</si>
  <si>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</si>
  <si>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</si>
  <si>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</si>
  <si>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</si>
  <si>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</si>
  <si>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</si>
  <si>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</si>
  <si>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</si>
  <si>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</si>
  <si>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</si>
  <si>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</si>
  <si>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</si>
  <si>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</si>
  <si>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</si>
  <si>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</si>
  <si>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</si>
  <si>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</si>
  <si>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</si>
  <si>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</si>
  <si>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</si>
  <si>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</si>
  <si>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</si>
  <si>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</si>
  <si>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</si>
  <si>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</si>
  <si>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</si>
  <si>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</si>
  <si>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</si>
  <si>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</si>
  <si>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</si>
  <si>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</si>
  <si>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</si>
  <si>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</si>
  <si>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</si>
  <si>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</si>
  <si>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</si>
  <si>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</si>
  <si>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</si>
  <si>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</si>
  <si>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</si>
  <si>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</si>
  <si>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</si>
  <si>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</si>
  <si>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</si>
  <si>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</si>
  <si>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</si>
  <si>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</si>
  <si>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</si>
  <si>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</si>
  <si>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</si>
  <si>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</si>
  <si>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</si>
  <si>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</si>
  <si>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</si>
  <si>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</si>
  <si>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</si>
  <si>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</si>
  <si>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</si>
  <si>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</si>
  <si>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</si>
  <si>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</si>
  <si>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</si>
  <si>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</si>
  <si>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</si>
  <si>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</si>
  <si>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</si>
  <si>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</si>
  <si>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</si>
  <si>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</si>
  <si>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</si>
  <si>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</si>
  <si>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</si>
  <si>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</si>
  <si>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</si>
  <si>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</si>
  <si>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</si>
  <si>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</si>
  <si>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</si>
  <si>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</si>
  <si>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</si>
  <si>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</si>
  <si>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</si>
  <si>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</si>
  <si>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</si>
  <si>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</si>
  <si>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</si>
  <si>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</si>
  <si>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</si>
  <si>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</si>
  <si>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</si>
  <si>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</si>
  <si>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</si>
  <si>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</si>
  <si>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</si>
  <si>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</si>
  <si>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</si>
  <si>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</si>
  <si>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</si>
  <si>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</si>
  <si>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</si>
  <si>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</si>
  <si>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</si>
  <si>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</si>
  <si>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</si>
  <si>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</si>
  <si>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</si>
  <si>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</si>
  <si>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</si>
  <si>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</si>
  <si>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</si>
  <si>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</si>
  <si>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</si>
  <si>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</si>
  <si>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</si>
  <si>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</si>
  <si>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</si>
  <si>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</si>
  <si>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</si>
  <si>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</si>
  <si>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</si>
  <si>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</si>
  <si>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</si>
  <si>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</si>
  <si>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</si>
  <si>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</si>
  <si>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</si>
  <si>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</si>
  <si>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</si>
  <si>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</si>
  <si>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</si>
  <si>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</si>
  <si>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</si>
  <si>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</si>
  <si>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</si>
  <si>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</si>
  <si>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</si>
  <si>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</si>
  <si>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</si>
  <si>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</si>
  <si>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</si>
  <si>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</si>
  <si>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</si>
  <si>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</si>
  <si>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</si>
  <si>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</si>
  <si>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</si>
  <si>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</si>
  <si>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</si>
  <si>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</si>
  <si>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</si>
  <si>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</si>
  <si>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</si>
  <si>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</si>
  <si>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</si>
  <si>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</si>
  <si>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</si>
  <si>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</si>
  <si>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</si>
  <si>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</si>
  <si>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</si>
  <si>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</si>
  <si>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</si>
  <si>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</si>
  <si>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</si>
  <si>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</si>
  <si>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</si>
  <si>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</si>
  <si>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</si>
  <si>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</si>
  <si>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</si>
  <si>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</si>
  <si>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</si>
  <si>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</si>
  <si>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</si>
  <si>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</si>
  <si>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</si>
  <si>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</si>
  <si>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</si>
  <si>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</si>
  <si>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</si>
  <si>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</si>
  <si>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</si>
  <si>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</si>
  <si>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</si>
  <si>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</si>
  <si>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</si>
  <si>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</si>
  <si>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</si>
  <si>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</si>
  <si>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</si>
  <si>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</si>
  <si>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</si>
  <si>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</si>
  <si>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</si>
  <si>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</si>
  <si>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</si>
  <si>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</si>
  <si>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</si>
  <si>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</si>
  <si>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</si>
  <si>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</si>
  <si>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</si>
  <si>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</si>
  <si>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</si>
  <si>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</si>
  <si>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</si>
  <si>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</si>
  <si>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</si>
  <si>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</si>
  <si>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</si>
  <si>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</si>
  <si>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</si>
  <si>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</si>
  <si>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</si>
  <si>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</si>
  <si>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</si>
  <si>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</si>
  <si>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</si>
  <si>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</si>
  <si>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</si>
  <si>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</si>
  <si>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</si>
  <si>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</si>
  <si>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</si>
  <si>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</si>
  <si>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</si>
  <si>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</si>
  <si>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</si>
  <si>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</si>
  <si>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</si>
  <si>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</si>
  <si>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</si>
  <si>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</si>
  <si>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</si>
  <si>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</si>
  <si>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</si>
  <si>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</si>
  <si>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</si>
  <si>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</si>
  <si>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</si>
  <si>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</si>
  <si>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</si>
  <si>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</si>
  <si>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</si>
  <si>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</si>
  <si>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</si>
  <si>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</si>
  <si>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</si>
  <si>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</si>
  <si>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</si>
  <si>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</si>
  <si>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</si>
  <si>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</si>
  <si>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</si>
  <si>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</si>
  <si>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</si>
  <si>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</si>
  <si>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</si>
  <si>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</si>
  <si>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</si>
  <si>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</si>
  <si>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</si>
  <si>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</si>
  <si>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</si>
  <si>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</si>
  <si>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</si>
  <si>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</si>
  <si>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</si>
  <si>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</si>
  <si>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</si>
  <si>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</si>
  <si>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</si>
  <si>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</si>
  <si>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</si>
  <si>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</si>
  <si>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</si>
  <si>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</si>
  <si>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</si>
  <si>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</si>
  <si>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</si>
  <si>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</si>
  <si>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</si>
  <si>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</si>
  <si>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</si>
  <si>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</si>
  <si>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</si>
  <si>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</si>
  <si>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</si>
  <si>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</si>
  <si>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</si>
  <si>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</si>
  <si>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</si>
  <si>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</si>
  <si>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</si>
  <si>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</si>
  <si>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</si>
  <si>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</si>
  <si>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</si>
  <si>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</si>
  <si>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</si>
  <si>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</si>
  <si>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</si>
  <si>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</si>
  <si>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</si>
  <si>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</si>
  <si>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</si>
  <si>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</si>
  <si>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</si>
  <si>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</si>
  <si>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</si>
  <si>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</si>
  <si>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</si>
  <si>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</si>
  <si>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</si>
  <si>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</si>
  <si>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</si>
  <si>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</si>
  <si>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</si>
  <si>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</si>
  <si>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</si>
  <si>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</si>
  <si>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</si>
  <si>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</si>
  <si>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</si>
  <si>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</si>
  <si>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</si>
  <si>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</si>
  <si>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</si>
  <si>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</si>
  <si>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</si>
  <si>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</si>
  <si>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</si>
  <si>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</si>
  <si>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</si>
  <si>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</si>
  <si>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</si>
  <si>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</si>
  <si>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</si>
  <si>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</si>
  <si>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</si>
  <si>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</si>
  <si>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</si>
  <si>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</si>
  <si>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</si>
  <si>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</si>
  <si>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</si>
  <si>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</si>
  <si>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</si>
  <si>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</si>
  <si>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</si>
  <si>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</si>
  <si>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</si>
  <si>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</si>
  <si>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</si>
  <si>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</si>
  <si>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</si>
  <si>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</si>
  <si>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</si>
  <si>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</si>
  <si>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</si>
  <si>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</si>
  <si>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</si>
  <si>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</si>
  <si>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</si>
  <si>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</si>
  <si>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</si>
  <si>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</si>
  <si>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</si>
  <si>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</si>
  <si>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</si>
  <si>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</si>
  <si>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</si>
  <si>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</si>
  <si>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</si>
  <si>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</si>
  <si>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</si>
  <si>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</si>
  <si>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</si>
  <si>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</si>
  <si>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</si>
  <si>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</si>
  <si>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</si>
  <si>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</si>
  <si>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</si>
  <si>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</si>
  <si>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</si>
  <si>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</si>
  <si>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</si>
  <si>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</si>
  <si>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</si>
  <si>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</si>
  <si>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</si>
  <si>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</si>
  <si>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</si>
  <si>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</si>
  <si>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</si>
  <si>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</si>
  <si>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</si>
  <si>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</si>
  <si>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</si>
  <si>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</si>
  <si>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</si>
  <si>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</si>
  <si>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</si>
  <si>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</si>
  <si>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</si>
  <si>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</si>
  <si>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</si>
  <si>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</si>
  <si>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</si>
  <si>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</si>
  <si>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</si>
  <si>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</si>
  <si>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</si>
  <si>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</si>
  <si>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</si>
  <si>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</si>
  <si>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</si>
  <si>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</si>
  <si>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</si>
  <si>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</si>
  <si>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</si>
  <si>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</si>
  <si>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</si>
  <si>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</si>
  <si>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</si>
  <si>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</si>
  <si>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</si>
  <si>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</si>
  <si>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</si>
  <si>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</si>
  <si>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</si>
  <si>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</si>
  <si>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</si>
  <si>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</si>
  <si>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</si>
  <si>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</si>
  <si>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</si>
  <si>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</si>
  <si>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</si>
  <si>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</si>
  <si>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</si>
  <si>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</si>
  <si>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</si>
  <si>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</si>
  <si>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</si>
  <si>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</si>
  <si>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</si>
  <si>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</si>
  <si>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</si>
  <si>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</si>
  <si>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</si>
  <si>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</si>
  <si>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</si>
  <si>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</si>
  <si>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</si>
  <si>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</si>
  <si>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</si>
  <si>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</si>
  <si>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</si>
  <si>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</si>
  <si>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</si>
  <si>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</si>
  <si>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</si>
  <si>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</si>
  <si>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</si>
  <si>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</si>
  <si>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</si>
  <si>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</si>
  <si>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</si>
  <si>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</si>
  <si>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</si>
  <si>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</si>
  <si>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</si>
  <si>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</si>
  <si>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</si>
  <si>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</si>
  <si>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</si>
  <si>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</si>
  <si>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</si>
  <si>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</si>
  <si>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</si>
  <si>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</si>
  <si>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</si>
  <si>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</si>
  <si>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</si>
  <si>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</si>
  <si>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</si>
  <si>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</si>
  <si>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</si>
  <si>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</si>
  <si>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</si>
  <si>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</si>
  <si>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</si>
  <si>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</si>
  <si>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</si>
  <si>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</si>
  <si>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</si>
  <si>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</si>
  <si>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</si>
  <si>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</si>
  <si>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</si>
  <si>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</si>
  <si>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</si>
  <si>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</si>
  <si>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</si>
  <si>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</si>
  <si>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</si>
  <si>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</si>
  <si>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</si>
  <si>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</si>
  <si>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</si>
  <si>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</si>
  <si>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</si>
  <si>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</si>
  <si>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</si>
  <si>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</si>
  <si>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</si>
  <si>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</si>
  <si>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</si>
  <si>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</si>
  <si>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</si>
  <si>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</si>
  <si>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</si>
  <si>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</si>
  <si>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</si>
  <si>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</si>
  <si>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</si>
  <si>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</si>
  <si>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</si>
  <si>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</si>
  <si>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</si>
  <si>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</si>
  <si>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</si>
  <si>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</si>
  <si>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</si>
  <si>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</si>
  <si>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</si>
  <si>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</si>
  <si>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</si>
  <si>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</si>
  <si>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</si>
  <si>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</si>
  <si>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</si>
  <si>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</si>
  <si>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</si>
  <si>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</si>
  <si>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</si>
  <si>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</si>
  <si>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</si>
  <si>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</si>
  <si>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</si>
  <si>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</si>
  <si>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</si>
  <si>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</si>
  <si>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</si>
  <si>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</si>
  <si>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</si>
  <si>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</si>
  <si>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</si>
  <si>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</si>
  <si>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</si>
  <si>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</si>
  <si>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</si>
  <si>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</si>
  <si>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</si>
  <si>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</si>
  <si>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</si>
  <si>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</si>
  <si>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</si>
  <si>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</si>
  <si>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</si>
  <si>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</si>
  <si>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</si>
  <si>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</si>
  <si>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</si>
  <si>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</si>
  <si>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</si>
  <si>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</si>
  <si>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</si>
  <si>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</si>
  <si>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</si>
  <si>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</si>
  <si>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</si>
  <si>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</si>
  <si>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</si>
  <si>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</si>
  <si>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</si>
  <si>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</si>
  <si>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</si>
  <si>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</si>
  <si>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</si>
  <si>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</si>
  <si>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</si>
  <si>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</si>
  <si>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</si>
  <si>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</si>
  <si>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</si>
  <si>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</si>
  <si>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</si>
  <si>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</si>
  <si>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</si>
  <si>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</si>
  <si>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</si>
  <si>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</si>
  <si>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</si>
  <si>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</si>
  <si>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</si>
  <si>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</si>
  <si>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</si>
  <si>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</si>
  <si>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</si>
  <si>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</si>
  <si>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</si>
  <si>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</si>
  <si>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</si>
  <si>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</si>
  <si>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</si>
  <si>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</si>
  <si>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</si>
  <si>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</si>
  <si>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</si>
  <si>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</si>
  <si>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</si>
  <si>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</si>
  <si>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</si>
  <si>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</si>
  <si>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</si>
  <si>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</si>
  <si>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</si>
  <si>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</si>
  <si>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</si>
  <si>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</si>
  <si>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</si>
  <si>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</si>
  <si>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</si>
  <si>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</si>
  <si>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</si>
  <si>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</si>
  <si>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</si>
  <si>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</si>
  <si>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</si>
  <si>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</si>
  <si>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</si>
  <si>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</si>
  <si>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</si>
  <si>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</si>
  <si>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</si>
  <si>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</si>
  <si>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</si>
  <si>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</si>
  <si>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</si>
  <si>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</si>
  <si>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</si>
  <si>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</si>
  <si>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</si>
  <si>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</si>
  <si>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</si>
  <si>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</si>
  <si>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</si>
  <si>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</si>
  <si>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</si>
  <si>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</si>
  <si>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</si>
  <si>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</si>
  <si>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</si>
  <si>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</si>
  <si>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</si>
  <si>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</si>
  <si>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</si>
  <si>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</si>
  <si>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</si>
  <si>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</si>
  <si>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</si>
  <si>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</si>
  <si>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</si>
  <si>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</si>
  <si>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</si>
  <si>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</si>
  <si>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</si>
  <si>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</si>
  <si>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</si>
  <si>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</si>
  <si>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</si>
  <si>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</si>
  <si>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</si>
  <si>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</si>
  <si>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</si>
  <si>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</si>
  <si>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</si>
  <si>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</si>
  <si>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</si>
  <si>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</si>
  <si>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</si>
  <si>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</si>
  <si>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</si>
  <si>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</si>
  <si>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</si>
  <si>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</si>
  <si>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</si>
  <si>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</si>
  <si>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</si>
  <si>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</si>
  <si>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</si>
  <si>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</si>
  <si>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</si>
  <si>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</si>
  <si>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</si>
  <si>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</si>
  <si>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</si>
  <si>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</si>
  <si>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</si>
  <si>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</si>
  <si>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</si>
  <si>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</si>
  <si>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</si>
  <si>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</si>
  <si>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</si>
  <si>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</si>
  <si>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</si>
  <si>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</si>
  <si>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</si>
  <si>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</si>
  <si>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</si>
  <si>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</si>
  <si>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</si>
  <si>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</si>
  <si>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</si>
  <si>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</si>
  <si>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</si>
  <si>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</si>
  <si>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</si>
  <si>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</si>
  <si>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</si>
  <si>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</si>
  <si>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</si>
  <si>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</si>
  <si>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</si>
  <si>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</si>
  <si>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</si>
  <si>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</si>
  <si>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</si>
  <si>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</si>
  <si>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</si>
  <si>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</si>
  <si>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</si>
  <si>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</si>
  <si>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</si>
  <si>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</si>
  <si>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</si>
  <si>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</si>
  <si>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</si>
  <si>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</si>
  <si>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</si>
  <si>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</si>
  <si>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</si>
  <si>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</si>
  <si>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</si>
  <si>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</si>
  <si>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</si>
  <si>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</si>
  <si>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</si>
  <si>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</si>
  <si>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</si>
  <si>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</si>
  <si>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</si>
  <si>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</si>
  <si>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</si>
  <si>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</si>
  <si>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</si>
  <si>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</si>
  <si>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</si>
  <si>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</si>
  <si>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</si>
  <si>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</si>
  <si>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</si>
  <si>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</si>
  <si>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</si>
  <si>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</si>
  <si>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</si>
  <si>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</si>
  <si>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</si>
  <si>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</si>
  <si>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</si>
  <si>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</si>
  <si>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</si>
  <si>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</si>
  <si>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</si>
  <si>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</si>
  <si>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</si>
  <si>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</si>
  <si>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</si>
  <si>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</si>
  <si>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</si>
  <si>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</si>
  <si>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</si>
  <si>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</si>
  <si>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</si>
  <si>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</si>
  <si>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</si>
  <si>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</si>
  <si>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</si>
  <si>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</si>
  <si>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</si>
  <si>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</si>
  <si>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</si>
  <si>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</si>
  <si>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</si>
  <si>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</si>
  <si>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</si>
  <si>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</si>
  <si>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</si>
  <si>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</si>
  <si>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</si>
  <si>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</si>
  <si>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</si>
  <si>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</si>
  <si>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</si>
  <si>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</si>
  <si>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</si>
  <si>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</si>
  <si>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</si>
  <si>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</si>
  <si>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</si>
  <si>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</si>
  <si>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</si>
  <si>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</si>
  <si>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</si>
  <si>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</si>
  <si>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</si>
  <si>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</si>
  <si>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</si>
  <si>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</si>
  <si>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</si>
  <si>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</si>
  <si>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</si>
  <si>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</si>
  <si>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</si>
  <si>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</si>
  <si>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</si>
  <si>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</si>
  <si>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</si>
  <si>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</si>
  <si>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</si>
  <si>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</si>
  <si>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</si>
  <si>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</si>
  <si>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</si>
  <si>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</si>
  <si>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</si>
  <si>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</si>
  <si>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</si>
  <si>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</si>
  <si>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</si>
  <si>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</si>
  <si>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</si>
  <si>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</si>
  <si>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</si>
  <si>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</si>
  <si>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</si>
  <si>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</si>
  <si>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</si>
  <si>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</si>
  <si>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</si>
  <si>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</si>
  <si>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</si>
  <si>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</si>
  <si>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</si>
  <si>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</si>
  <si>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</si>
  <si>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</si>
  <si>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</si>
  <si>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</si>
  <si>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</si>
  <si>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</si>
  <si>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</si>
  <si>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</si>
  <si>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</si>
  <si>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</si>
  <si>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</si>
  <si>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</si>
  <si>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</si>
  <si>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</si>
  <si>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</si>
  <si>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</si>
  <si>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</si>
  <si>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</si>
  <si>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</si>
  <si>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</si>
  <si>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</si>
  <si>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</si>
  <si>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</si>
  <si>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</si>
  <si>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</si>
  <si>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</si>
  <si>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</si>
  <si>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</si>
  <si>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</si>
  <si>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</si>
  <si>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</si>
  <si>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</si>
  <si>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</si>
  <si>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</si>
  <si>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</si>
  <si>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</si>
  <si>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</si>
  <si>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</si>
  <si>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</si>
  <si>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</si>
  <si>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</si>
  <si>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</si>
  <si>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</si>
  <si>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</si>
  <si>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</si>
  <si>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</si>
  <si>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</si>
  <si>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</si>
  <si>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</si>
  <si>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</si>
  <si>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</si>
  <si>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</si>
  <si>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</si>
  <si>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</si>
  <si>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</si>
  <si>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</si>
  <si>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</si>
  <si>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</si>
  <si>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</si>
  <si>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</si>
  <si>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</si>
  <si>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</si>
  <si>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</si>
  <si>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</si>
  <si>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</si>
  <si>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</si>
  <si>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</si>
  <si>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</si>
  <si>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</si>
  <si>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</si>
  <si>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</si>
  <si>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</si>
  <si>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</si>
  <si>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</si>
  <si>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</si>
  <si>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</si>
  <si>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</si>
  <si>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</si>
  <si>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</si>
  <si>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</si>
  <si>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</si>
  <si>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</si>
  <si>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</si>
  <si>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</si>
  <si>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</si>
  <si>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</si>
  <si>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</si>
  <si>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</si>
  <si>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</si>
  <si>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</si>
  <si>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</si>
  <si>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</si>
  <si>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</si>
  <si>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</si>
  <si>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</si>
  <si>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</si>
  <si>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</si>
  <si>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</si>
  <si>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</si>
  <si>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</si>
  <si>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</si>
  <si>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</si>
  <si>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</si>
  <si>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</si>
  <si>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</si>
  <si>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</si>
  <si>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</si>
  <si>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</si>
  <si>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</si>
  <si>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</si>
  <si>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</si>
  <si>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</si>
  <si>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</si>
  <si>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</si>
  <si>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</si>
  <si>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</si>
  <si>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</si>
  <si>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</si>
  <si>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</si>
  <si>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</si>
  <si>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</si>
  <si>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</si>
  <si>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</si>
  <si>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</si>
  <si>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</si>
  <si>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</si>
  <si>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</si>
  <si>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</si>
  <si>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</si>
  <si>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</si>
  <si>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</si>
  <si>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</si>
  <si>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</si>
  <si>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</si>
  <si>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</si>
  <si>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</si>
  <si>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</si>
  <si>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</si>
  <si>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</si>
  <si>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</si>
  <si>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</si>
  <si>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</si>
  <si>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</si>
  <si>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</si>
  <si>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</si>
  <si>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</si>
  <si>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</si>
  <si>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</si>
  <si>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</si>
  <si>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</si>
  <si>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</si>
  <si>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</si>
  <si>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</si>
  <si>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</si>
  <si>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</si>
  <si>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</si>
  <si>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</si>
  <si>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</si>
  <si>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</si>
  <si>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</si>
  <si>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</si>
  <si>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</si>
  <si>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</si>
  <si>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</si>
  <si>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</si>
  <si>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</si>
  <si>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</si>
  <si>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</si>
  <si>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</si>
  <si>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</si>
  <si>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</si>
  <si>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</si>
  <si>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</si>
  <si>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</si>
  <si>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</si>
  <si>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</si>
  <si>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</si>
  <si>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</si>
  <si>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</si>
  <si>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</si>
  <si>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</si>
  <si>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</si>
  <si>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</si>
  <si>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</si>
  <si>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</si>
  <si>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</si>
  <si>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</si>
  <si>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</si>
  <si>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</si>
  <si>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</si>
  <si>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</si>
  <si>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</si>
  <si>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</si>
  <si>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</si>
  <si>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</si>
  <si>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</si>
  <si>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</si>
  <si>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</si>
  <si>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</si>
  <si>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</si>
  <si>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</si>
  <si>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</si>
  <si>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</si>
  <si>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</si>
  <si>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</si>
  <si>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</si>
  <si>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</si>
  <si>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</si>
  <si>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</si>
  <si>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</si>
  <si>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</si>
  <si>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</si>
  <si>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</si>
  <si>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</si>
  <si>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</si>
  <si>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</si>
  <si>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</si>
  <si>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</si>
  <si>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</si>
  <si>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</si>
  <si>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</si>
  <si>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</si>
  <si>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</si>
  <si>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</si>
  <si>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</si>
  <si>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</si>
  <si>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</si>
  <si>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</si>
  <si>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</si>
  <si>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</si>
  <si>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</si>
  <si>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</si>
  <si>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</si>
  <si>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</si>
  <si>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</si>
  <si>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</si>
  <si>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</si>
  <si>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</si>
  <si>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</si>
  <si>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</si>
  <si>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</si>
  <si>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</si>
  <si>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</si>
  <si>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</si>
  <si>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</si>
  <si>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</si>
  <si>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</si>
  <si>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</si>
  <si>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</si>
  <si>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</si>
  <si>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</si>
  <si>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</si>
  <si>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</si>
  <si>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</si>
  <si>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</si>
  <si>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</si>
  <si>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</si>
  <si>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</si>
  <si>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</si>
  <si>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</si>
  <si>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</si>
  <si>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</si>
  <si>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</si>
  <si>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</si>
  <si>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</si>
  <si>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</si>
  <si>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</si>
  <si>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</si>
  <si>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</si>
  <si>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</si>
  <si>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</si>
  <si>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</si>
  <si>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</si>
  <si>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</si>
  <si>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</si>
  <si>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</si>
  <si>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</si>
  <si>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</si>
  <si>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</si>
  <si>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</si>
  <si>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</si>
  <si>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</si>
  <si>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</si>
  <si>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</si>
  <si>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</si>
  <si>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</si>
  <si>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</si>
  <si>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</si>
  <si>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</si>
  <si>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</si>
  <si>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</si>
  <si>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</si>
  <si>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</si>
  <si>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</si>
  <si>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</si>
  <si>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</si>
  <si>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</si>
  <si>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</si>
  <si>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</si>
  <si>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</si>
  <si>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</si>
  <si>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</si>
  <si>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</si>
  <si>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</si>
  <si>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</si>
  <si>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</si>
  <si>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</si>
  <si>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</si>
  <si>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</si>
  <si>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</si>
  <si>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</si>
  <si>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</si>
  <si>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</si>
  <si>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</si>
  <si>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</si>
  <si>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</si>
  <si>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</si>
  <si>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</si>
  <si>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</si>
  <si>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</si>
  <si>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</si>
  <si>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</si>
  <si>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</si>
  <si>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</si>
  <si>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</si>
  <si>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</si>
  <si>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</si>
  <si>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</si>
  <si>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</si>
  <si>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</si>
  <si>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</si>
  <si>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</si>
  <si>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</si>
  <si>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</si>
  <si>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</si>
  <si>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</si>
  <si>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</si>
  <si>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</si>
  <si>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</si>
  <si>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</si>
  <si>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</si>
  <si>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</si>
  <si>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</si>
  <si>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</si>
  <si>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</si>
  <si>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</si>
  <si>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</si>
  <si>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</si>
  <si>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</si>
  <si>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</si>
  <si>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</si>
  <si>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</si>
  <si>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</si>
  <si>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</si>
  <si>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</si>
  <si>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</si>
  <si>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</si>
  <si>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</si>
  <si>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</si>
  <si>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</si>
  <si>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</si>
  <si>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</si>
  <si>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</si>
  <si>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</si>
  <si>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</si>
  <si>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</si>
  <si>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</si>
  <si>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</si>
  <si>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</si>
  <si>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</si>
  <si>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</si>
  <si>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</si>
  <si>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</si>
  <si>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</si>
  <si>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</si>
  <si>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</si>
  <si>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</si>
  <si>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</si>
  <si>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</si>
  <si>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</si>
  <si>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</si>
  <si>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</si>
  <si>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</si>
  <si>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</si>
  <si>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</si>
  <si>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</si>
  <si>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</si>
  <si>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</si>
  <si>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</si>
  <si>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</si>
  <si>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</si>
  <si>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</si>
  <si>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</si>
  <si>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</si>
  <si>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</si>
  <si>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</si>
  <si>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</si>
  <si>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</si>
  <si>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</si>
  <si>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</si>
  <si>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</si>
  <si>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</si>
  <si>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</si>
  <si>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</si>
  <si>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</si>
  <si>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</si>
  <si>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</si>
  <si>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</si>
  <si>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</si>
  <si>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</si>
  <si>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</si>
  <si>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</si>
  <si>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</si>
  <si>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</si>
  <si>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</si>
  <si>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</si>
  <si>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</si>
  <si>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</si>
  <si>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</si>
  <si>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</si>
  <si>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</si>
  <si>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</si>
  <si>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</si>
  <si>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</si>
  <si>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</si>
  <si>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</si>
  <si>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</si>
  <si>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</si>
  <si>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</si>
  <si>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</si>
  <si>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</si>
  <si>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</si>
  <si>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</si>
  <si>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</si>
  <si>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</si>
  <si>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</si>
  <si>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</si>
  <si>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</si>
  <si>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</si>
  <si>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</si>
  <si>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</si>
  <si>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</si>
  <si>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</si>
  <si>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</si>
  <si>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</si>
  <si>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</si>
  <si>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</si>
  <si>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</si>
  <si>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</si>
  <si>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</si>
  <si>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</si>
  <si>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</si>
  <si>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</si>
  <si>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</si>
  <si>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</si>
  <si>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</si>
  <si>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</si>
  <si>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</si>
  <si>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</si>
  <si>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</si>
  <si>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</si>
  <si>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</si>
  <si>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</si>
  <si>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</si>
  <si>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</si>
  <si>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</si>
  <si>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</si>
  <si>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</si>
  <si>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</si>
  <si>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</si>
  <si>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</si>
  <si>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</si>
  <si>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</si>
  <si>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</si>
  <si>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</si>
  <si>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</si>
  <si>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</si>
  <si>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</si>
  <si>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</si>
  <si>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</si>
  <si>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</si>
  <si>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</si>
  <si>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</si>
  <si>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</si>
  <si>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</si>
  <si>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</si>
  <si>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</si>
  <si>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</si>
  <si>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</si>
  <si>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</si>
  <si>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</si>
  <si>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</si>
  <si>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</si>
  <si>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</si>
  <si>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</si>
  <si>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</si>
  <si>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</si>
  <si>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</si>
  <si>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</si>
  <si>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</si>
  <si>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</si>
  <si>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</si>
  <si>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</si>
  <si>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</si>
  <si>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</si>
  <si>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</si>
  <si>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</si>
  <si>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</si>
  <si>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</si>
  <si>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</si>
  <si>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</si>
  <si>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</si>
  <si>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</si>
  <si>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</si>
  <si>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</si>
  <si>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</si>
  <si>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</si>
  <si>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</si>
  <si>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</si>
  <si>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</si>
  <si>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</si>
  <si>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</si>
  <si>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</si>
  <si>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</si>
  <si>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</si>
  <si>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</si>
  <si>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</si>
  <si>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</si>
  <si>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</si>
  <si>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</si>
  <si>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</si>
  <si>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</si>
  <si>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</si>
  <si>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</si>
  <si>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</si>
  <si>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</si>
  <si>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</si>
  <si>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</si>
  <si>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</si>
  <si>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</si>
  <si>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</si>
  <si>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</si>
  <si>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</si>
  <si>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</si>
  <si>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</si>
  <si>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</si>
  <si>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</si>
  <si>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</si>
  <si>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</si>
  <si>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</si>
  <si>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</si>
  <si>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</si>
  <si>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</si>
  <si>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</si>
  <si>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</si>
  <si>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</si>
  <si>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</si>
  <si>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</si>
  <si>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</si>
  <si>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</si>
  <si>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</si>
  <si>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</si>
  <si>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</si>
  <si>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</si>
  <si>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</si>
  <si>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</si>
  <si>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</si>
  <si>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</si>
  <si>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</si>
  <si>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</si>
  <si>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</si>
  <si>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</si>
  <si>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</si>
  <si>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</si>
  <si>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</si>
  <si>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</si>
  <si>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</si>
  <si>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</si>
  <si>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</si>
  <si>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</si>
  <si>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</si>
  <si>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</si>
  <si>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</si>
  <si>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</si>
  <si>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</si>
  <si>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</si>
  <si>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</si>
  <si>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</si>
  <si>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</si>
  <si>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</si>
  <si>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</si>
  <si>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</si>
  <si>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</si>
  <si>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</si>
  <si>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</si>
  <si>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</si>
  <si>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</si>
  <si>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</si>
  <si>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</si>
  <si>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</si>
  <si>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</si>
  <si>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</si>
  <si>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</si>
  <si>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</si>
  <si>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</si>
  <si>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</si>
  <si>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</si>
  <si>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</si>
  <si>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</si>
  <si>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</si>
  <si>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</si>
  <si>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</si>
  <si>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</si>
  <si>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</si>
  <si>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</si>
  <si>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</si>
  <si>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</si>
  <si>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</si>
  <si>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</si>
  <si>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</si>
  <si>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</si>
  <si>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</si>
  <si>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</si>
  <si>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</si>
  <si>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</si>
  <si>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</si>
  <si>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</si>
  <si>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</si>
  <si>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</si>
  <si>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</si>
  <si>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</si>
  <si>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</si>
  <si>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</si>
  <si>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</si>
  <si>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</si>
  <si>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</si>
  <si>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</si>
  <si>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</si>
  <si>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</si>
  <si>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</si>
  <si>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</si>
  <si>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</si>
  <si>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</si>
  <si>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</si>
  <si>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</si>
  <si>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</si>
  <si>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</si>
  <si>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</si>
  <si>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</si>
  <si>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</si>
  <si>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</si>
  <si>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</si>
  <si>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</si>
  <si>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</si>
  <si>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</si>
  <si>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</si>
  <si>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</si>
  <si>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</si>
  <si>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</si>
  <si>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</si>
  <si>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</si>
  <si>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</si>
  <si>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</si>
  <si>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</si>
  <si>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</si>
  <si>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</si>
  <si>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</si>
  <si>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</si>
  <si>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</si>
  <si>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</si>
  <si>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</si>
  <si>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</si>
  <si>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</si>
  <si>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</si>
  <si>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</si>
  <si>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</si>
  <si>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</si>
  <si>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</si>
  <si>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</si>
  <si>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</si>
  <si>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</si>
  <si>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</si>
  <si>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</si>
  <si>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</si>
  <si>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</si>
  <si>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</si>
  <si>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</si>
  <si>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</si>
  <si>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</si>
  <si>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</si>
  <si>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</si>
  <si>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</si>
  <si>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</si>
  <si>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</si>
  <si>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</si>
  <si>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</si>
  <si>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</si>
  <si>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</si>
  <si>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</si>
  <si>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</si>
  <si>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</si>
  <si>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</si>
  <si>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</si>
  <si>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</si>
  <si>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</si>
  <si>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</si>
  <si>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</si>
  <si>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</si>
  <si>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</si>
  <si>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</si>
  <si>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</si>
  <si>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</si>
  <si>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</si>
  <si>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</si>
  <si>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</si>
  <si>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</si>
  <si>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</si>
  <si>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</si>
  <si>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</si>
  <si>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</si>
  <si>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</si>
  <si>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</si>
  <si>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</si>
  <si>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</si>
  <si>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</si>
  <si>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</si>
  <si>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</si>
  <si>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</si>
  <si>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</si>
  <si>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</si>
  <si>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</si>
  <si>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</si>
  <si>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</si>
  <si>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</si>
  <si>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</si>
  <si>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</si>
  <si>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</si>
  <si>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</si>
  <si>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</si>
  <si>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</si>
  <si>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</si>
  <si>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</si>
  <si>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</si>
  <si>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</si>
  <si>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</si>
  <si>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</si>
  <si>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</si>
  <si>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</si>
  <si>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</si>
  <si>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</si>
  <si>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</si>
  <si>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</si>
  <si>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</si>
  <si>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</si>
  <si>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</si>
  <si>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</si>
  <si>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</si>
  <si>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</si>
  <si>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</si>
  <si>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</si>
  <si>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</si>
  <si>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</si>
  <si>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</si>
  <si>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</si>
  <si>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</si>
  <si>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</si>
  <si>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</si>
  <si>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</si>
  <si>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</si>
  <si>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</si>
  <si>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</si>
  <si>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</si>
  <si>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</si>
  <si>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</si>
  <si>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</si>
  <si>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</si>
  <si>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</si>
  <si>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</si>
  <si>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</si>
  <si>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</si>
  <si>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</si>
  <si>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</si>
  <si>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</si>
  <si>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</si>
  <si>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</si>
  <si>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</si>
  <si>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</si>
  <si>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</si>
  <si>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</si>
  <si>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</si>
  <si>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</si>
  <si>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</si>
  <si>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</si>
  <si>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</si>
  <si>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</si>
  <si>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</si>
  <si>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</si>
  <si>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</si>
  <si>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</si>
  <si>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</si>
  <si>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</si>
  <si>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</si>
  <si>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</si>
  <si>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</si>
  <si>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</si>
  <si>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</si>
  <si>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</si>
  <si>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</si>
  <si>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</si>
  <si>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</si>
  <si>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</si>
  <si>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</si>
  <si>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</si>
  <si>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</si>
  <si>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</si>
  <si>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</si>
  <si>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</si>
  <si>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</si>
  <si>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</si>
  <si>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</si>
  <si>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</si>
  <si>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</si>
  <si>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</si>
  <si>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</si>
  <si>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</si>
  <si>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</si>
  <si>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</si>
  <si>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</si>
  <si>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</si>
  <si>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</si>
  <si>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</si>
  <si>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</si>
  <si>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</si>
  <si>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</si>
  <si>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</si>
  <si>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</si>
  <si>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</si>
  <si>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</si>
  <si>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</si>
  <si>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</si>
  <si>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</si>
  <si>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</si>
  <si>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</si>
  <si>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</si>
  <si>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</si>
  <si>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</si>
  <si>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</si>
  <si>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</si>
  <si>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</si>
  <si>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</si>
  <si>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</si>
  <si>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</si>
  <si>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</si>
  <si>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</si>
  <si>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</si>
  <si>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</si>
  <si>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</si>
  <si>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</si>
  <si>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</si>
  <si>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</si>
  <si>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</si>
  <si>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</si>
  <si>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</si>
  <si>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</si>
  <si>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</si>
  <si>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</si>
  <si>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</si>
  <si>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</si>
  <si>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</si>
  <si>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</si>
  <si>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</si>
  <si>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</si>
  <si>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</si>
  <si>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</si>
  <si>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</si>
  <si>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</si>
  <si>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</si>
  <si>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</si>
  <si>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</si>
  <si>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</si>
  <si>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</si>
  <si>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</si>
  <si>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</si>
  <si>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</si>
  <si>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</si>
  <si>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</si>
  <si>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</si>
  <si>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</si>
  <si>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</si>
  <si>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</si>
  <si>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</si>
  <si>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</si>
  <si>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</si>
  <si>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</si>
  <si>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</si>
  <si>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</si>
  <si>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</si>
  <si>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</si>
  <si>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</si>
  <si>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</si>
  <si>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</si>
  <si>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</si>
  <si>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</si>
  <si>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</si>
  <si>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</si>
  <si>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</si>
  <si>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</si>
  <si>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</si>
  <si>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</si>
  <si>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</si>
  <si>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</si>
  <si>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</si>
  <si>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</si>
  <si>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</si>
  <si>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</si>
  <si>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</si>
  <si>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</si>
  <si>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</si>
  <si>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</si>
  <si>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</si>
  <si>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</si>
  <si>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</si>
  <si>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</si>
  <si>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</si>
  <si>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</si>
  <si>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</si>
  <si>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</si>
  <si>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</si>
  <si>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</si>
  <si>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</si>
  <si>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</si>
  <si>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</si>
  <si>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</si>
  <si>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</si>
  <si>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</si>
  <si>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</si>
  <si>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</si>
  <si>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</si>
  <si>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</si>
  <si>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</si>
  <si>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</si>
  <si>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</si>
  <si>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</si>
  <si>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</si>
  <si>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</si>
  <si>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</si>
  <si>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</si>
  <si>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</si>
  <si>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</si>
  <si>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</si>
  <si>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</si>
  <si>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</si>
  <si>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</si>
  <si>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</si>
  <si>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</si>
  <si>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</si>
  <si>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</si>
  <si>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</si>
  <si>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</si>
  <si>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</si>
  <si>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</si>
  <si>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</si>
  <si>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</si>
  <si>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</si>
  <si>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</si>
  <si>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</si>
  <si>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</si>
  <si>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</si>
  <si>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</si>
  <si>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</si>
  <si>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</si>
  <si>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</si>
  <si>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</si>
  <si>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</si>
  <si>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</si>
  <si>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</si>
  <si>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</si>
  <si>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</si>
  <si>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</si>
  <si>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</si>
  <si>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</si>
  <si>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</si>
  <si>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</si>
  <si>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</si>
  <si>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</si>
  <si>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</si>
  <si>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</si>
  <si>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</si>
  <si>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</si>
  <si>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</si>
  <si>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</si>
  <si>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</si>
  <si>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</si>
  <si>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</si>
  <si>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</si>
  <si>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</si>
  <si>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</si>
  <si>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</si>
  <si>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</si>
  <si>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</si>
  <si>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</si>
  <si>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</si>
  <si>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</si>
  <si>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</si>
  <si>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</si>
  <si>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</si>
  <si>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</si>
  <si>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</si>
  <si>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</si>
  <si>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</si>
  <si>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</si>
  <si>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</si>
  <si>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</si>
  <si>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</si>
  <si>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</si>
  <si>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</si>
  <si>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</si>
  <si>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</si>
  <si>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</si>
  <si>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</si>
  <si>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</si>
  <si>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</si>
  <si>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</si>
  <si>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</si>
  <si>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</si>
  <si>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</si>
  <si>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</si>
  <si>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</si>
  <si>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</si>
  <si>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</si>
  <si>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</si>
  <si>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</si>
  <si>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</si>
  <si>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</si>
  <si>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</si>
  <si>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</si>
  <si>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</si>
  <si>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</si>
  <si>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</si>
  <si>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</si>
  <si>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</si>
  <si>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</si>
  <si>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</si>
  <si>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</si>
  <si>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</si>
  <si>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</si>
  <si>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</si>
  <si>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</si>
  <si>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</si>
  <si>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</si>
  <si>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</si>
  <si>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</si>
  <si>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</si>
  <si>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</si>
  <si>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</si>
  <si>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</si>
  <si>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</si>
  <si>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</si>
  <si>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</si>
  <si>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</si>
  <si>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</si>
  <si>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</si>
  <si>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</si>
  <si>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</si>
  <si>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</si>
  <si>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</si>
  <si>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</si>
  <si>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</si>
  <si>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</si>
  <si>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</si>
  <si>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</si>
  <si>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</si>
  <si>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</si>
  <si>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</si>
  <si>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</si>
  <si>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</si>
  <si>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</si>
  <si>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</si>
  <si>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</si>
  <si>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</si>
  <si>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</si>
  <si>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</si>
  <si>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</si>
  <si>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</si>
  <si>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</si>
  <si>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</si>
  <si>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</si>
  <si>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</si>
  <si>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</si>
  <si>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</si>
  <si>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</si>
  <si>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</si>
  <si>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</si>
  <si>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</si>
  <si>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</si>
  <si>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</si>
  <si>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</si>
  <si>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</si>
  <si>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</si>
  <si>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</si>
  <si>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</si>
  <si>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</si>
  <si>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</si>
  <si>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</si>
  <si>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</si>
  <si>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</si>
  <si>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</si>
  <si>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</si>
  <si>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</si>
  <si>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</si>
  <si>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</si>
  <si>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</si>
  <si>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</si>
  <si>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</si>
  <si>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</si>
  <si>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</si>
  <si>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</si>
  <si>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</si>
  <si>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</si>
  <si>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</si>
  <si>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</si>
  <si>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</si>
  <si>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</si>
  <si>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</si>
  <si>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</si>
  <si>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</si>
  <si>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</si>
  <si>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</si>
  <si>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</si>
  <si>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</si>
  <si>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</si>
  <si>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</si>
  <si>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</si>
  <si>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</si>
  <si>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</si>
  <si>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</si>
  <si>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</si>
  <si>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</si>
  <si>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</si>
  <si>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</si>
  <si>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</si>
  <si>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</si>
  <si>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</si>
  <si>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</si>
  <si>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</si>
  <si>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</si>
  <si>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</si>
  <si>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</si>
  <si>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</si>
  <si>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</si>
  <si>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</si>
  <si>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</si>
  <si>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</si>
  <si>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</si>
  <si>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</si>
  <si>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</si>
  <si>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</si>
  <si>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</si>
  <si>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</si>
  <si>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</si>
  <si>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</si>
  <si>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</si>
  <si>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</si>
  <si>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</si>
  <si>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</si>
  <si>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</si>
  <si>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</si>
  <si>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</si>
  <si>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</si>
  <si>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</si>
  <si>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</si>
  <si>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</si>
  <si>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</si>
  <si>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</si>
  <si>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</si>
  <si>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</si>
  <si>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</si>
  <si>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</si>
  <si>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</si>
  <si>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</si>
  <si>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</si>
  <si>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</si>
  <si>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</si>
  <si>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</si>
  <si>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</si>
  <si>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</si>
  <si>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</si>
  <si>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</si>
  <si>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</si>
  <si>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</si>
  <si>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</si>
  <si>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</si>
  <si>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</si>
  <si>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</si>
  <si>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</si>
  <si>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</si>
  <si>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</si>
  <si>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</si>
  <si>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</si>
  <si>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</si>
  <si>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</si>
  <si>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</si>
  <si>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</si>
  <si>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</si>
  <si>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</si>
  <si>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</si>
  <si>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</si>
  <si>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</si>
  <si>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</si>
  <si>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</si>
  <si>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</si>
  <si>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</si>
  <si>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</si>
  <si>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</si>
  <si>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</si>
  <si>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</si>
  <si>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</si>
  <si>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</si>
  <si>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</si>
  <si>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</si>
  <si>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</si>
  <si>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</si>
  <si>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</si>
  <si>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</si>
  <si>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</si>
  <si>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</si>
  <si>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</si>
  <si>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</si>
  <si>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</si>
  <si>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</si>
  <si>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</si>
  <si>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</si>
  <si>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</si>
  <si>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</si>
  <si>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</si>
  <si>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</si>
  <si>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</si>
  <si>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</si>
  <si>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</si>
  <si>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</si>
  <si>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</si>
  <si>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</si>
  <si>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</si>
  <si>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</si>
  <si>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</si>
  <si>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</si>
  <si>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</si>
  <si>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</si>
  <si>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</si>
  <si>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</si>
  <si>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</si>
  <si>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</si>
  <si>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</si>
  <si>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</si>
  <si>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</si>
  <si>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</si>
  <si>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</si>
  <si>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</si>
  <si>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</si>
  <si>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</si>
  <si>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</si>
  <si>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</si>
  <si>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</si>
  <si>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</si>
  <si>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</si>
  <si>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</si>
  <si>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</si>
  <si>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</si>
  <si>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</si>
  <si>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</si>
  <si>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</si>
  <si>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</si>
  <si>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</si>
  <si>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</si>
  <si>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</si>
  <si>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</si>
  <si>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</si>
  <si>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</si>
  <si>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</si>
  <si>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</si>
  <si>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</si>
  <si>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</si>
  <si>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</si>
  <si>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</si>
  <si>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</si>
  <si>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</si>
  <si>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</si>
  <si>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</si>
  <si>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</si>
  <si>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</si>
  <si>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</si>
  <si>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</si>
  <si>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</si>
  <si>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</si>
  <si>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</si>
  <si>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</si>
  <si>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</si>
  <si>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</si>
  <si>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</si>
  <si>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</si>
  <si>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</si>
  <si>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</si>
  <si>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</si>
  <si>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</si>
  <si>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</si>
  <si>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</si>
  <si>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</si>
  <si>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</si>
  <si>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</si>
  <si>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</si>
  <si>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</si>
  <si>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</si>
  <si>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</si>
  <si>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</si>
  <si>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</si>
  <si>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</si>
  <si>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</si>
  <si>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</si>
  <si>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</si>
  <si>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</si>
  <si>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</si>
  <si>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</si>
  <si>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</si>
  <si>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</si>
  <si>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</si>
  <si>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</si>
  <si>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</si>
  <si>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</si>
  <si>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</si>
  <si>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</si>
  <si>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</si>
  <si>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</si>
  <si>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</si>
  <si>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</si>
  <si>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</si>
  <si>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</si>
  <si>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</si>
  <si>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</si>
  <si>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</si>
  <si>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</si>
  <si>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</si>
  <si>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</si>
  <si>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</si>
  <si>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</si>
  <si>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</si>
  <si>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</si>
  <si>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</si>
  <si>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</si>
  <si>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</si>
  <si>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</si>
  <si>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</si>
  <si>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</si>
  <si>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</si>
  <si>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</si>
  <si>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</si>
  <si>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</si>
  <si>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</si>
  <si>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</si>
  <si>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</si>
  <si>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</si>
  <si>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</si>
  <si>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</si>
  <si>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</si>
  <si>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</si>
  <si>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</si>
  <si>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</si>
  <si>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</si>
  <si>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</si>
  <si>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</si>
  <si>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</si>
  <si>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</si>
  <si>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</si>
  <si>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</si>
  <si>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</si>
  <si>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</si>
  <si>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</si>
  <si>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</si>
  <si>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</si>
  <si>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</si>
  <si>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</si>
  <si>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</si>
  <si>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</si>
  <si>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</si>
  <si>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</si>
  <si>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</si>
  <si>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</si>
  <si>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</si>
  <si>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</si>
  <si>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</si>
  <si>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</si>
  <si>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</si>
  <si>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</si>
  <si>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</si>
  <si>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</si>
  <si>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</si>
  <si>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</si>
  <si>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</si>
  <si>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</si>
  <si>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</si>
  <si>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</si>
  <si>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</si>
  <si>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</si>
  <si>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</si>
  <si>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</si>
  <si>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</si>
  <si>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</si>
  <si>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</si>
  <si>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</si>
  <si>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</si>
  <si>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</si>
  <si>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</si>
  <si>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</si>
  <si>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</si>
  <si>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</si>
  <si>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</si>
  <si>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</si>
  <si>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</si>
  <si>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</si>
  <si>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</si>
  <si>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</si>
  <si>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</si>
  <si>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</si>
  <si>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</si>
  <si>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</si>
  <si>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</si>
  <si>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</si>
  <si>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</si>
  <si>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</si>
  <si>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</si>
  <si>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</si>
  <si>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</si>
  <si>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</si>
  <si>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</si>
  <si>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</si>
  <si>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</si>
  <si>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</si>
  <si>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</si>
  <si>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</si>
  <si>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</si>
  <si>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</si>
  <si>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</si>
  <si>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</si>
  <si>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</si>
  <si>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</si>
  <si>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</si>
  <si>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</si>
  <si>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</si>
  <si>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</si>
  <si>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</si>
  <si>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</si>
  <si>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</si>
  <si>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</si>
  <si>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</si>
  <si>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</si>
  <si>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</si>
  <si>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</si>
  <si>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</si>
  <si>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</si>
  <si>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</si>
  <si>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</si>
  <si>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</si>
  <si>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</si>
  <si>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</si>
  <si>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</si>
  <si>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</si>
  <si>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</si>
  <si>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</si>
  <si>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</si>
  <si>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</si>
  <si>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</si>
  <si>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</si>
  <si>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</si>
  <si>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</si>
  <si>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</si>
  <si>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</si>
  <si>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</si>
  <si>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</si>
  <si>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</si>
  <si>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</si>
  <si>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</si>
  <si>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</si>
  <si>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</si>
  <si>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</si>
  <si>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</si>
  <si>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</si>
  <si>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</si>
  <si>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</si>
  <si>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</si>
  <si>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</si>
  <si>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</si>
  <si>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</si>
  <si>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</si>
  <si>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</si>
  <si>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</si>
  <si>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</si>
  <si>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</si>
  <si>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</si>
  <si>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</si>
  <si>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</si>
  <si>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</si>
  <si>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</si>
  <si>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</si>
  <si>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</si>
  <si>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</si>
  <si>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</si>
  <si>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</si>
  <si>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</si>
  <si>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</si>
  <si>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</si>
  <si>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</si>
  <si>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</si>
  <si>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</si>
  <si>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</si>
  <si>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</si>
  <si>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</si>
  <si>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</si>
  <si>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</si>
  <si>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</si>
  <si>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</si>
  <si>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</si>
  <si>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</si>
  <si>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</si>
  <si>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</si>
  <si>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</si>
  <si>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</si>
  <si>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</si>
  <si>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</si>
  <si>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</si>
  <si>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</si>
  <si>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</si>
  <si>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</si>
  <si>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</si>
  <si>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</si>
  <si>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</si>
  <si>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</si>
  <si>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</si>
  <si>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</si>
  <si>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</si>
  <si>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</si>
  <si>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</si>
  <si>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</si>
  <si>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</si>
  <si>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</si>
  <si>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</si>
  <si>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</si>
  <si>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</si>
  <si>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</si>
  <si>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</si>
  <si>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</si>
  <si>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</si>
  <si>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</si>
  <si>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</si>
  <si>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</si>
  <si>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</si>
  <si>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</si>
  <si>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</si>
  <si>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</si>
  <si>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</si>
  <si>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</si>
  <si>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</si>
  <si>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</si>
  <si>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</si>
  <si>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</si>
  <si>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</si>
  <si>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</si>
  <si>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</si>
  <si>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</si>
  <si>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</si>
  <si>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</si>
  <si>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</si>
  <si>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</si>
  <si>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</si>
  <si>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</si>
  <si>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</si>
  <si>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</si>
  <si>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</si>
  <si>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</si>
  <si>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</si>
  <si>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</si>
  <si>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</si>
  <si>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</si>
  <si>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</si>
  <si>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</si>
  <si>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</si>
  <si>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</si>
  <si>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</si>
  <si>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</si>
  <si>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</si>
  <si>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</si>
  <si>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</si>
  <si>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</si>
  <si>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</si>
  <si>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</si>
  <si>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</si>
  <si>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</si>
  <si>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</si>
  <si>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</si>
  <si>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</si>
  <si>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</si>
  <si>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</si>
  <si>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</si>
  <si>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</si>
  <si>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</si>
  <si>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</si>
  <si>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</si>
  <si>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</si>
  <si>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</si>
  <si>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</si>
  <si>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</si>
  <si>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</si>
  <si>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</si>
  <si>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</si>
  <si>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</si>
  <si>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</si>
  <si>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</si>
  <si>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</si>
  <si>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</si>
  <si>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</si>
  <si>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</si>
  <si>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</si>
  <si>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</si>
  <si>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</si>
  <si>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</si>
  <si>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</si>
  <si>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</si>
  <si>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</si>
  <si>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</si>
  <si>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</si>
  <si>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</si>
  <si>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</si>
  <si>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</si>
  <si>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</si>
  <si>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</si>
  <si>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</si>
  <si>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</si>
  <si>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</si>
  <si>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</si>
  <si>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</si>
  <si>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</si>
  <si>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</si>
  <si>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</si>
  <si>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</si>
  <si>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</si>
  <si>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</si>
  <si>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</si>
  <si>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</si>
  <si>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</si>
  <si>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</si>
  <si>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</si>
  <si>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</si>
  <si>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</si>
  <si>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</si>
  <si>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</si>
  <si>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</si>
  <si>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</si>
  <si>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</si>
  <si>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</si>
  <si>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</si>
  <si>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</si>
  <si>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</si>
  <si>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</si>
  <si>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</si>
  <si>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</si>
  <si>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</si>
  <si>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</si>
  <si>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</si>
  <si>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</si>
  <si>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</si>
  <si>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</si>
  <si>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</si>
  <si>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</si>
  <si>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</si>
  <si>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</si>
  <si>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</si>
  <si>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</si>
  <si>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</si>
  <si>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</si>
  <si>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</si>
  <si>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</si>
  <si>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</si>
  <si>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</si>
  <si>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</si>
  <si>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</si>
  <si>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</si>
  <si>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</si>
  <si>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</si>
  <si>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</si>
  <si>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</si>
  <si>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</si>
  <si>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</si>
  <si>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</si>
  <si>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</si>
  <si>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</si>
  <si>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</si>
  <si>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</si>
  <si>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</si>
  <si>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</si>
  <si>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</si>
  <si>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</si>
  <si>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</si>
  <si>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</si>
  <si>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</si>
  <si>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</si>
  <si>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</si>
  <si>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</si>
  <si>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</si>
  <si>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</si>
  <si>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</si>
  <si>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</si>
  <si>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</si>
  <si>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</si>
  <si>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</si>
  <si>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</si>
  <si>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</si>
  <si>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</si>
  <si>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</si>
  <si>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</si>
  <si>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</si>
  <si>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</si>
  <si>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</si>
  <si>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</si>
  <si>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</si>
  <si>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</si>
  <si>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</si>
  <si>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</si>
  <si>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</si>
  <si>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</si>
  <si>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</si>
  <si>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</si>
  <si>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</si>
  <si>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</si>
  <si>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</si>
  <si>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</si>
  <si>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</si>
  <si>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</si>
  <si>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</si>
  <si>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</si>
  <si>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</si>
  <si>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</si>
  <si>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</si>
  <si>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</si>
  <si>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</si>
  <si>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</si>
  <si>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</si>
  <si>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</si>
  <si>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</si>
  <si>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</si>
  <si>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</si>
  <si>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</si>
  <si>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</si>
  <si>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</si>
  <si>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</si>
  <si>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</si>
  <si>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</si>
  <si>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</si>
  <si>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</si>
  <si>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</si>
  <si>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</si>
  <si>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</si>
  <si>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</si>
  <si>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</si>
  <si>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</si>
  <si>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</si>
  <si>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</si>
  <si>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</si>
  <si>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</si>
  <si>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</si>
  <si>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</si>
  <si>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</si>
  <si>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</si>
  <si>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</si>
  <si>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</si>
  <si>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</si>
  <si>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</si>
  <si>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</si>
  <si>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</si>
  <si>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</si>
  <si>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</si>
  <si>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</si>
  <si>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</si>
  <si>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</si>
  <si>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</si>
  <si>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</si>
  <si>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</si>
  <si>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</si>
  <si>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</si>
  <si>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</si>
  <si>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</si>
  <si>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</si>
  <si>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</si>
  <si>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</si>
  <si>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</si>
  <si>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</si>
  <si>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</si>
  <si>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</si>
  <si>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</si>
  <si>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</si>
  <si>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</si>
  <si>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</si>
  <si>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</si>
  <si>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</si>
  <si>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</si>
  <si>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</si>
  <si>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</si>
  <si>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</si>
  <si>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</si>
  <si>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</si>
  <si>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</si>
  <si>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</si>
  <si>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</si>
  <si>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</si>
  <si>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</si>
  <si>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</si>
  <si>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</si>
  <si>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</si>
  <si>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</si>
  <si>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</si>
  <si>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</si>
  <si>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</si>
  <si>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</si>
  <si>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</si>
  <si>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</si>
  <si>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</si>
  <si>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</si>
  <si>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</si>
  <si>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</si>
  <si>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</si>
  <si>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</si>
  <si>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</si>
  <si>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</si>
  <si>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</si>
  <si>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</si>
  <si>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</si>
  <si>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</si>
  <si>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</si>
  <si>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</si>
  <si>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</si>
  <si>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</si>
  <si>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</si>
  <si>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</si>
  <si>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</si>
  <si>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</si>
  <si>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</si>
  <si>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</si>
  <si>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</si>
  <si>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</si>
  <si>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</si>
  <si>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</si>
  <si>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</si>
  <si>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</si>
  <si>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</si>
  <si>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</si>
  <si>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</si>
  <si>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</si>
  <si>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</si>
  <si>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</si>
  <si>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</si>
  <si>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</si>
  <si>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</si>
  <si>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</si>
  <si>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</si>
  <si>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</si>
  <si>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</si>
  <si>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</si>
  <si>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</si>
  <si>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</si>
  <si>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</si>
  <si>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</si>
  <si>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</si>
  <si>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</si>
  <si>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</si>
  <si>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</si>
  <si>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</si>
  <si>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</si>
  <si>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</si>
  <si>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</si>
  <si>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</si>
  <si>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</si>
  <si>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</si>
  <si>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</si>
  <si>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</si>
  <si>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</si>
  <si>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</si>
  <si>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</si>
  <si>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</si>
  <si>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</si>
  <si>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</si>
  <si>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</si>
  <si>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</si>
  <si>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</si>
  <si>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</si>
  <si>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</si>
  <si>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</si>
  <si>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</si>
  <si>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</si>
  <si>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</si>
  <si>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</si>
  <si>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</si>
  <si>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</si>
  <si>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</si>
  <si>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</si>
  <si>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</si>
  <si>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</si>
  <si>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</si>
  <si>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</si>
  <si>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</si>
  <si>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</si>
  <si>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</si>
  <si>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</si>
  <si>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</si>
  <si>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</si>
  <si>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</si>
  <si>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</si>
  <si>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</si>
  <si>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</si>
  <si>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</si>
  <si>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</si>
  <si>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</si>
  <si>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</si>
  <si>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</si>
  <si>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</si>
  <si>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</si>
  <si>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</si>
  <si>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</si>
  <si>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</si>
  <si>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</si>
  <si>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</si>
  <si>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</si>
  <si>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</si>
  <si>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</si>
  <si>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</si>
  <si>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</si>
  <si>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</si>
  <si>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</si>
  <si>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</si>
  <si>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</si>
  <si>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</si>
  <si>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</si>
  <si>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</si>
  <si>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</si>
  <si>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</si>
  <si>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</si>
  <si>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</si>
  <si>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</si>
  <si>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</si>
  <si>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</si>
  <si>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</si>
  <si>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</si>
  <si>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</si>
  <si>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</si>
  <si>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</si>
  <si>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</si>
  <si>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</si>
  <si>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</si>
  <si>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</si>
  <si>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</si>
  <si>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</si>
  <si>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</si>
  <si>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</si>
  <si>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</si>
  <si>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</si>
  <si>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</si>
  <si>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</si>
  <si>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</si>
  <si>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</si>
  <si>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</si>
  <si>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</si>
  <si>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</si>
  <si>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</si>
  <si>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</si>
  <si>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</si>
  <si>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</si>
  <si>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</si>
  <si>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</si>
  <si>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</si>
  <si>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</si>
  <si>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</si>
  <si>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</si>
  <si>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</si>
  <si>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</si>
  <si>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</si>
  <si>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</si>
  <si>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</si>
  <si>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</si>
  <si>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</si>
  <si>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</si>
  <si>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</si>
  <si>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</si>
  <si>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</si>
  <si>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</si>
  <si>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</si>
  <si>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</si>
  <si>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</si>
  <si>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</si>
  <si>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</si>
  <si>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</si>
  <si>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</si>
  <si>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</si>
  <si>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</si>
  <si>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</si>
  <si>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</si>
  <si>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</si>
  <si>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</si>
  <si>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</si>
  <si>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</si>
  <si>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</si>
  <si>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</si>
  <si>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</si>
  <si>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</si>
  <si>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</si>
  <si>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</si>
  <si>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</si>
  <si>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</si>
  <si>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</si>
  <si>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</si>
  <si>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</si>
  <si>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</si>
  <si>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</si>
  <si>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</si>
  <si>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</si>
  <si>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</si>
  <si>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</si>
  <si>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</si>
  <si>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</si>
  <si>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</si>
  <si>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</si>
  <si>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</si>
  <si>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</si>
  <si>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</si>
  <si>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</si>
  <si>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</si>
  <si>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</si>
  <si>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</si>
  <si>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</si>
  <si>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</si>
  <si>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</si>
  <si>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</si>
  <si>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</si>
  <si>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</si>
  <si>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</si>
  <si>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</si>
  <si>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</si>
  <si>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</si>
  <si>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</si>
  <si>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</si>
  <si>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</si>
  <si>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</si>
  <si>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</si>
  <si>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</si>
  <si>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</si>
  <si>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</si>
  <si>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</si>
  <si>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</si>
  <si>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</si>
  <si>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</si>
  <si>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</si>
  <si>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</si>
  <si>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</si>
  <si>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</si>
  <si>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</si>
  <si>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</si>
  <si>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</si>
  <si>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</si>
  <si>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</si>
  <si>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</si>
  <si>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</si>
  <si>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</si>
  <si>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</si>
  <si>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</si>
  <si>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</si>
  <si>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</si>
  <si>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</si>
  <si>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</si>
  <si>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</si>
  <si>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</si>
  <si>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</si>
  <si>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</si>
  <si>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</si>
  <si>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</si>
  <si>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</si>
  <si>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</si>
  <si>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</si>
  <si>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</si>
  <si>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</si>
  <si>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</si>
  <si>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</si>
  <si>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</si>
  <si>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</si>
  <si>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</si>
  <si>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</si>
  <si>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</si>
  <si>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</si>
  <si>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</si>
  <si>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</si>
  <si>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</si>
  <si>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</si>
  <si>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</si>
  <si>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</si>
  <si>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</si>
  <si>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</si>
  <si>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</si>
  <si>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</si>
  <si>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</si>
  <si>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</si>
  <si>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</si>
  <si>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</si>
  <si>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</si>
  <si>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</si>
  <si>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</si>
  <si>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</si>
  <si>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</si>
  <si>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</si>
  <si>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</si>
  <si>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</si>
  <si>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</si>
  <si>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</si>
  <si>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</si>
  <si>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</si>
  <si>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</si>
  <si>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</si>
  <si>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</si>
  <si>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</si>
  <si>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</si>
  <si>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</si>
  <si>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</si>
  <si>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</si>
  <si>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</si>
  <si>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</si>
  <si>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</si>
  <si>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</si>
  <si>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</si>
  <si>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</si>
  <si>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</si>
  <si>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</si>
  <si>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</si>
  <si>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</si>
  <si>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</si>
  <si>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</si>
  <si>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</si>
  <si>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</si>
  <si>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</si>
  <si>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</si>
  <si>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</si>
  <si>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</si>
  <si>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</si>
  <si>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</si>
  <si>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</si>
  <si>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</si>
  <si>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</si>
  <si>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</si>
  <si>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</si>
  <si>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</si>
  <si>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</si>
  <si>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</si>
  <si>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</si>
  <si>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</si>
  <si>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</si>
  <si>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</si>
  <si>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</si>
  <si>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</si>
  <si>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</si>
  <si>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</si>
  <si>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</si>
  <si>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</si>
  <si>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</si>
  <si>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</si>
  <si>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</si>
  <si>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</si>
  <si>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</si>
  <si>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</si>
  <si>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</si>
  <si>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</si>
  <si>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</si>
  <si>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</si>
  <si>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</si>
  <si>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</si>
  <si>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</si>
  <si>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</si>
  <si>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</si>
  <si>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</si>
  <si>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</si>
  <si>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</si>
  <si>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</si>
  <si>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</si>
  <si>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</si>
  <si>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</si>
  <si>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</si>
  <si>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</si>
  <si>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</si>
  <si>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</si>
  <si>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</si>
  <si>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</si>
  <si>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</si>
  <si>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</si>
  <si>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</si>
  <si>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</si>
  <si>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</si>
  <si>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</si>
  <si>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</si>
  <si>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</si>
  <si>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</si>
  <si>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</si>
  <si>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</si>
  <si>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</si>
  <si>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</si>
  <si>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</si>
  <si>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</si>
  <si>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</si>
  <si>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</si>
  <si>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</si>
  <si>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</si>
  <si>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</si>
  <si>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</si>
  <si>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</si>
  <si>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</si>
  <si>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</si>
  <si>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</si>
  <si>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</si>
  <si>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</si>
  <si>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</si>
  <si>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</si>
  <si>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</si>
  <si>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</si>
  <si>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</si>
  <si>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</si>
  <si>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</si>
  <si>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</si>
  <si>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</si>
  <si>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</si>
  <si>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</si>
  <si>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</si>
  <si>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</si>
  <si>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</si>
  <si>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</si>
  <si>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</si>
  <si>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</si>
  <si>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</si>
  <si>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</si>
  <si>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</si>
  <si>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</si>
  <si>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</si>
  <si>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</si>
  <si>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</si>
  <si>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</si>
  <si>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</si>
  <si>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</si>
  <si>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</si>
  <si>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</si>
  <si>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</si>
  <si>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</si>
  <si>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</si>
  <si>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</si>
  <si>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</si>
  <si>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</si>
  <si>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</si>
  <si>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</si>
  <si>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</si>
  <si>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</si>
  <si>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</si>
  <si>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</si>
  <si>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</si>
  <si>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</si>
  <si>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</si>
  <si>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</si>
  <si>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</si>
  <si>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</si>
  <si>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</si>
  <si>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</si>
  <si>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</si>
  <si>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</si>
  <si>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</si>
  <si>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</si>
  <si>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</si>
  <si>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</si>
  <si>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</si>
  <si>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</si>
  <si>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</si>
  <si>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</si>
  <si>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</si>
  <si>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</si>
  <si>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</si>
  <si>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</si>
  <si>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</si>
  <si>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</si>
  <si>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</si>
  <si>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</si>
  <si>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</si>
  <si>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</si>
  <si>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</si>
  <si>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</si>
  <si>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</si>
  <si>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</si>
  <si>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</si>
  <si>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</si>
  <si>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</si>
  <si>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</si>
  <si>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</si>
  <si>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</si>
  <si>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</si>
  <si>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</si>
  <si>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</si>
  <si>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</si>
  <si>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</si>
  <si>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</si>
  <si>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</si>
  <si>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</si>
  <si>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</si>
  <si>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</si>
  <si>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</si>
  <si>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</si>
  <si>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</si>
  <si>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</si>
  <si>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</si>
  <si>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</si>
  <si>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</si>
  <si>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</si>
  <si>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</si>
  <si>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</si>
  <si>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</si>
  <si>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</si>
  <si>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</si>
  <si>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</si>
  <si>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</si>
  <si>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</si>
  <si>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</si>
  <si>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</si>
  <si>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</si>
  <si>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</si>
  <si>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</si>
  <si>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</si>
  <si>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</si>
  <si>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</si>
  <si>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</si>
  <si>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</si>
  <si>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</si>
  <si>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</si>
  <si>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</si>
  <si>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</si>
  <si>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</si>
  <si>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</si>
  <si>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</si>
  <si>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</si>
  <si>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</si>
  <si>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</si>
  <si>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</si>
  <si>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</si>
  <si>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</si>
  <si>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</si>
  <si>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</si>
  <si>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</si>
  <si>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</si>
  <si>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</si>
  <si>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</si>
  <si>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</si>
  <si>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</si>
  <si>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</si>
  <si>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</si>
  <si>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</si>
  <si>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</si>
  <si>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</si>
  <si>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</si>
  <si>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</si>
  <si>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</si>
  <si>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</si>
  <si>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</si>
  <si>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</si>
  <si>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</si>
  <si>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</si>
  <si>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</si>
  <si>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</si>
  <si>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</si>
  <si>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</si>
  <si>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</si>
  <si>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</si>
  <si>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</si>
  <si>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</si>
  <si>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</si>
  <si>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</si>
  <si>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</si>
  <si>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</si>
  <si>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</si>
  <si>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</si>
  <si>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</si>
  <si>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</si>
  <si>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</si>
  <si>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</si>
  <si>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</si>
  <si>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</si>
  <si>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</si>
  <si>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</si>
  <si>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</si>
  <si>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</si>
  <si>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</si>
  <si>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</si>
  <si>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</si>
  <si>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</si>
  <si>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</si>
  <si>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</si>
  <si>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</si>
  <si>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</si>
  <si>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</si>
  <si>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</si>
  <si>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</si>
  <si>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</si>
  <si>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</si>
  <si>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</si>
  <si>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</si>
  <si>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</si>
  <si>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</si>
  <si>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</si>
  <si>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</si>
  <si>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</si>
  <si>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</si>
  <si>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</si>
  <si>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</si>
  <si>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</si>
  <si>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</si>
  <si>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</si>
  <si>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</si>
  <si>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</si>
  <si>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</si>
  <si>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</si>
  <si>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</si>
  <si>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</si>
  <si>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</si>
  <si>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</si>
  <si>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</si>
  <si>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</si>
  <si>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</si>
  <si>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</si>
  <si>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</si>
  <si>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</si>
  <si>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</si>
  <si>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</si>
  <si>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</si>
  <si>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</si>
  <si>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</si>
  <si>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</si>
  <si>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</si>
  <si>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</si>
  <si>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</si>
  <si>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</si>
  <si>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</si>
  <si>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</si>
  <si>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</si>
  <si>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</si>
  <si>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</si>
  <si>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</si>
  <si>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</si>
  <si>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</si>
  <si>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</si>
  <si>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</si>
  <si>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</si>
  <si>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</si>
  <si>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</si>
  <si>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</si>
  <si>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</si>
  <si>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</si>
  <si>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</si>
  <si>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</si>
  <si>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</si>
  <si>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</si>
  <si>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</si>
  <si>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</si>
  <si>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</si>
  <si>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</si>
  <si>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</si>
  <si>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</si>
  <si>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</si>
  <si>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</si>
  <si>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</si>
  <si>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</si>
  <si>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</si>
  <si>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</si>
  <si>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</si>
  <si>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</si>
  <si>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</si>
  <si>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</si>
  <si>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</si>
  <si>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</si>
  <si>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</si>
  <si>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</si>
  <si>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</si>
  <si>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</si>
  <si>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</si>
  <si>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</si>
  <si>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</si>
  <si>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</si>
  <si>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</si>
  <si>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</si>
  <si>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</si>
  <si>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</si>
  <si>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</si>
  <si>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</si>
  <si>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</si>
  <si>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</si>
  <si>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</si>
  <si>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</si>
  <si>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</si>
  <si>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</si>
  <si>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</si>
  <si>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</si>
  <si>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</si>
  <si>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</si>
  <si>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</si>
  <si>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</si>
  <si>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</si>
  <si>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</si>
  <si>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</si>
  <si>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</si>
  <si>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</si>
  <si>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</si>
  <si>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</si>
  <si>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</si>
  <si>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</si>
  <si>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</si>
  <si>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</si>
  <si>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</si>
  <si>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</si>
  <si>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</si>
  <si>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</si>
  <si>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</si>
  <si>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</si>
  <si>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</si>
  <si>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</si>
  <si>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</si>
  <si>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</si>
  <si>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</si>
  <si>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</si>
  <si>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</si>
  <si>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</si>
  <si>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</si>
  <si>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</si>
  <si>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</si>
  <si>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</si>
  <si>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</si>
  <si>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</si>
  <si>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</si>
  <si>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</si>
  <si>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</si>
  <si>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</si>
  <si>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</si>
  <si>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</si>
  <si>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</si>
  <si>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</si>
  <si>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</si>
  <si>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</si>
  <si>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</si>
  <si>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</si>
  <si>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</si>
  <si>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</si>
  <si>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</si>
  <si>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</si>
  <si>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</si>
  <si>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</si>
  <si>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</si>
  <si>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</si>
  <si>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</si>
  <si>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</si>
  <si>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</si>
  <si>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</si>
  <si>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</si>
  <si>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</si>
  <si>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</si>
  <si>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</si>
  <si>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</si>
  <si>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</si>
  <si>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</si>
  <si>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</si>
  <si>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</si>
  <si>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</si>
  <si>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</si>
  <si>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</si>
  <si>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</si>
  <si>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</si>
  <si>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</si>
  <si>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</si>
  <si>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</si>
  <si>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</si>
  <si>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</si>
  <si>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</si>
  <si>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</si>
  <si>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</si>
  <si>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</si>
  <si>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</si>
  <si>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</si>
  <si>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</si>
  <si>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</si>
  <si>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</si>
  <si>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</si>
  <si>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</si>
  <si>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</si>
  <si>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</si>
  <si>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</si>
  <si>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</si>
  <si>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</si>
  <si>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</si>
  <si>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</si>
  <si>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</si>
  <si>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</si>
  <si>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</si>
  <si>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</si>
  <si>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</si>
  <si>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</si>
  <si>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</si>
  <si>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</si>
  <si>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</si>
  <si>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</si>
  <si>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</si>
  <si>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</si>
  <si>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</si>
  <si>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</si>
  <si>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</si>
  <si>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</si>
  <si>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</si>
  <si>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</si>
  <si>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</si>
  <si>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</si>
  <si>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</si>
  <si>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</si>
  <si>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</si>
  <si>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</si>
  <si>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</si>
  <si>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</si>
  <si>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</si>
  <si>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</si>
  <si>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</si>
  <si>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</si>
  <si>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</si>
  <si>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</si>
  <si>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</si>
  <si>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</si>
  <si>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</si>
  <si>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</si>
  <si>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</si>
  <si>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</si>
  <si>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</si>
  <si>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</si>
  <si>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</si>
  <si>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</si>
  <si>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</si>
  <si>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</si>
  <si>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</si>
  <si>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</si>
  <si>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</si>
  <si>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</si>
  <si>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</si>
  <si>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</si>
  <si>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</si>
  <si>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</si>
  <si>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</si>
  <si>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</si>
  <si>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</si>
  <si>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</si>
  <si>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</si>
  <si>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</si>
  <si>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</si>
  <si>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</si>
  <si>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</si>
  <si>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</si>
  <si>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</si>
  <si>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</si>
  <si>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</si>
  <si>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</si>
  <si>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</si>
  <si>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</si>
  <si>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</si>
  <si>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</si>
  <si>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</si>
  <si>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</si>
  <si>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</si>
  <si>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</si>
  <si>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</si>
  <si>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</si>
  <si>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</si>
  <si>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</si>
  <si>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</si>
  <si>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</si>
  <si>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</si>
  <si>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</si>
  <si>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</si>
  <si>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</si>
  <si>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</si>
  <si>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</si>
  <si>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</si>
  <si>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</si>
  <si>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</si>
  <si>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</si>
  <si>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</si>
  <si>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</si>
  <si>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</si>
  <si>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</si>
  <si>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</si>
  <si>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</si>
  <si>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</si>
  <si>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</si>
  <si>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</si>
  <si>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</si>
  <si>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</si>
  <si>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</si>
  <si>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</si>
  <si>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</si>
  <si>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</si>
  <si>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</si>
  <si>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</si>
  <si>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</si>
  <si>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</si>
  <si>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</si>
  <si>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</si>
  <si>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</si>
  <si>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</si>
  <si>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</si>
  <si>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</si>
  <si>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</si>
  <si>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</si>
  <si>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</si>
  <si>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</si>
  <si>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</si>
  <si>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</si>
  <si>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</si>
  <si>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</si>
  <si>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</si>
  <si>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</si>
  <si>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</si>
  <si>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</si>
  <si>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</si>
  <si>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</si>
  <si>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</si>
  <si>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</si>
  <si>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</si>
  <si>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</si>
  <si>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</si>
  <si>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</si>
  <si>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</si>
  <si>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</si>
  <si>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</si>
  <si>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</si>
  <si>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</si>
  <si>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</si>
  <si>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</si>
  <si>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</si>
  <si>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</si>
  <si>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</si>
  <si>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</si>
  <si>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</si>
  <si>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</si>
  <si>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</si>
  <si>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</si>
  <si>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</si>
  <si>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</si>
  <si>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</si>
  <si>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</si>
  <si>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</si>
  <si>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</si>
  <si>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</si>
  <si>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</si>
  <si>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</si>
  <si>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</si>
  <si>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</si>
  <si>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</si>
  <si>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</si>
  <si>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</si>
  <si>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</si>
  <si>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</si>
  <si>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</si>
  <si>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</si>
  <si>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</si>
  <si>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</si>
  <si>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</si>
  <si>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</si>
  <si>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</si>
  <si>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</si>
  <si>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</si>
  <si>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</si>
  <si>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</si>
  <si>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</si>
  <si>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</si>
  <si>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</si>
  <si>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</si>
  <si>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</si>
  <si>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</si>
  <si>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</si>
  <si>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</si>
  <si>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</si>
  <si>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</si>
  <si>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</si>
  <si>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</si>
  <si>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</si>
  <si>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</si>
  <si>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</si>
  <si>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</si>
  <si>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</si>
  <si>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</si>
  <si>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</si>
  <si>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</si>
  <si>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</si>
  <si>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</si>
  <si>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</si>
  <si>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</si>
  <si>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</si>
  <si>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</si>
  <si>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</si>
  <si>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</si>
  <si>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</si>
  <si>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</si>
  <si>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</si>
  <si>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</si>
  <si>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</si>
  <si>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</si>
  <si>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</si>
  <si>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</si>
  <si>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</si>
  <si>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</si>
  <si>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</si>
  <si>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</si>
  <si>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</si>
  <si>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</si>
  <si>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</si>
  <si>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</si>
  <si>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</si>
  <si>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</si>
  <si>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</si>
  <si>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</si>
  <si>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</si>
  <si>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</si>
  <si>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</si>
  <si>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</si>
  <si>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</si>
  <si>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</si>
  <si>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</si>
  <si>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</si>
  <si>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</si>
  <si>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</si>
  <si>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</si>
  <si>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</si>
  <si>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</si>
  <si>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</si>
  <si>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</si>
  <si>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</si>
  <si>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</si>
  <si>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</si>
  <si>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</si>
  <si>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</si>
  <si>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</si>
  <si>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</si>
  <si>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</si>
  <si>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</si>
  <si>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</si>
  <si>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</si>
  <si>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</si>
  <si>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</si>
  <si>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</si>
  <si>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</si>
  <si>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</si>
  <si>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</si>
  <si>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</si>
  <si>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</si>
  <si>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</si>
  <si>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</si>
  <si>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</si>
  <si>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</si>
  <si>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</si>
  <si>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</si>
  <si>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</si>
  <si>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</si>
  <si>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</si>
  <si>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</si>
  <si>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</si>
  <si>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</si>
  <si>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</si>
  <si>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</si>
  <si>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</si>
  <si>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</si>
  <si>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</si>
  <si>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</si>
  <si>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</si>
  <si>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</si>
  <si>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</si>
  <si>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</si>
  <si>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</si>
  <si>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</si>
  <si>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</si>
  <si>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</si>
  <si>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</si>
  <si>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</si>
  <si>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</si>
  <si>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</si>
  <si>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</si>
  <si>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</si>
  <si>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</si>
  <si>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</si>
  <si>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</si>
  <si>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</si>
  <si>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</si>
  <si>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</si>
  <si>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</si>
  <si>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</si>
  <si>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</si>
  <si>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</si>
  <si>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</si>
  <si>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</si>
  <si>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</si>
  <si>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</si>
  <si>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</si>
  <si>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</si>
  <si>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</si>
  <si>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</si>
  <si>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</si>
  <si>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</si>
  <si>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</si>
  <si>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</si>
  <si>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</si>
  <si>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</si>
  <si>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</si>
  <si>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</si>
  <si>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</si>
  <si>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</si>
  <si>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</si>
  <si>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</si>
  <si>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</si>
  <si>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</si>
  <si>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</si>
  <si>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</si>
  <si>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</si>
  <si>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</si>
  <si>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</si>
  <si>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</si>
  <si>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</si>
  <si>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</si>
  <si>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</si>
  <si>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</si>
  <si>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</si>
  <si>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</si>
  <si>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</si>
  <si>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</si>
  <si>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</si>
  <si>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</si>
  <si>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</si>
  <si>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</si>
  <si>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</si>
  <si>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</si>
  <si>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</si>
  <si>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</si>
  <si>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</si>
  <si>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</si>
  <si>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</si>
  <si>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</si>
  <si>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</si>
  <si>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</si>
  <si>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</si>
  <si>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</si>
  <si>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</si>
  <si>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</si>
  <si>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</si>
  <si>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</si>
  <si>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</si>
  <si>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</si>
  <si>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</si>
  <si>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</si>
  <si>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</si>
  <si>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</si>
  <si>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</si>
  <si>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</si>
  <si>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</si>
  <si>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</si>
  <si>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</si>
  <si>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</si>
  <si>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</si>
  <si>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</si>
  <si>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</si>
  <si>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</si>
  <si>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</si>
  <si>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</si>
  <si>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</si>
  <si>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</si>
  <si>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</si>
  <si>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</si>
  <si>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</si>
  <si>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</si>
  <si>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</si>
  <si>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</si>
  <si>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</si>
  <si>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</si>
  <si>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</si>
  <si>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</si>
  <si>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</si>
  <si>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</si>
  <si>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</si>
  <si>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</si>
  <si>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</si>
  <si>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</si>
  <si>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</si>
  <si>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</si>
  <si>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</si>
  <si>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</si>
  <si>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</si>
  <si>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</si>
  <si>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</si>
  <si>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</si>
  <si>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</si>
  <si>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</si>
  <si>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</si>
  <si>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</si>
  <si>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</si>
  <si>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</si>
  <si>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</si>
  <si>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</si>
  <si>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</si>
  <si>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</si>
  <si>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</si>
  <si>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</si>
  <si>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</si>
  <si>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</si>
  <si>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</si>
  <si>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</si>
  <si>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</si>
  <si>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</si>
  <si>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</si>
  <si>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</si>
  <si>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</si>
  <si>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</si>
  <si>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</si>
  <si>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</si>
  <si>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</si>
  <si>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</si>
  <si>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</si>
  <si>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</si>
  <si>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</si>
  <si>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</si>
  <si>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</si>
  <si>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</si>
  <si>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</si>
  <si>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</si>
  <si>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</si>
  <si>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</si>
  <si>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</si>
  <si>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</si>
  <si>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</si>
  <si>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</si>
  <si>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</si>
  <si>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</si>
  <si>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</si>
  <si>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</si>
  <si>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</si>
  <si>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</si>
  <si>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</si>
  <si>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</si>
  <si>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</si>
  <si>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</si>
  <si>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</si>
  <si>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</si>
  <si>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</si>
  <si>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</si>
  <si>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</si>
  <si>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</si>
  <si>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</si>
  <si>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</si>
  <si>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</si>
  <si>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</si>
  <si>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</si>
  <si>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</si>
  <si>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</si>
  <si>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</si>
  <si>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</si>
  <si>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</si>
  <si>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</si>
  <si>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</si>
  <si>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</si>
  <si>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</si>
  <si>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</si>
  <si>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</si>
  <si>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</si>
  <si>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</si>
  <si>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</si>
  <si>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</si>
  <si>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</si>
  <si>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</si>
  <si>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</si>
  <si>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</si>
  <si>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</si>
  <si>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</si>
  <si>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</si>
  <si>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</si>
  <si>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</si>
  <si>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</si>
  <si>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</si>
  <si>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</si>
  <si>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</si>
  <si>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</si>
  <si>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</si>
  <si>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</si>
  <si>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</si>
  <si>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</si>
  <si>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</si>
  <si>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</si>
  <si>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</si>
  <si>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</si>
  <si>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</si>
  <si>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</si>
  <si>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</si>
  <si>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</si>
  <si>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</si>
  <si>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</si>
  <si>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</si>
  <si>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</si>
  <si>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</si>
  <si>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</si>
  <si>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</si>
  <si>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</si>
  <si>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</si>
  <si>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</si>
  <si>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</si>
  <si>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</si>
  <si>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</si>
  <si>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</si>
  <si>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</si>
  <si>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</si>
  <si>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</si>
  <si>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</si>
  <si>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</si>
  <si>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</si>
  <si>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</si>
  <si>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</si>
  <si>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</si>
  <si>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</si>
  <si>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</si>
  <si>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</si>
  <si>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</si>
  <si>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</si>
  <si>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</si>
  <si>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</si>
  <si>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</si>
  <si>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</si>
  <si>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</si>
  <si>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</si>
  <si>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</si>
  <si>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</si>
  <si>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</si>
  <si>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</si>
  <si>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</si>
  <si>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</si>
  <si>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</si>
  <si>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</si>
  <si>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</si>
  <si>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</si>
  <si>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</si>
  <si>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</si>
  <si>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</si>
  <si>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</si>
  <si>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</si>
  <si>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</si>
  <si>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</si>
  <si>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</si>
  <si>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</si>
  <si>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</si>
  <si>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</si>
  <si>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</si>
  <si>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</si>
  <si>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</si>
  <si>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</si>
  <si>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</si>
  <si>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</si>
  <si>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</si>
  <si>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</si>
  <si>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</si>
  <si>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</si>
  <si>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</si>
  <si>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</si>
  <si>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</si>
  <si>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</si>
  <si>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</si>
  <si>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</si>
  <si>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</si>
  <si>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</si>
  <si>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</si>
  <si>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</si>
  <si>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</si>
  <si>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</si>
  <si>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</si>
  <si>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</si>
  <si>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</si>
  <si>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</si>
  <si>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</si>
  <si>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</si>
  <si>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</si>
  <si>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</si>
  <si>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</si>
  <si>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</si>
  <si>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</si>
  <si>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</si>
  <si>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</si>
  <si>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</si>
  <si>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</si>
  <si>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</si>
  <si>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</si>
  <si>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</si>
  <si>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</si>
  <si>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</si>
  <si>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</si>
  <si>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</si>
  <si>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</si>
  <si>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</si>
  <si>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</si>
  <si>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</si>
  <si>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</si>
  <si>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</si>
  <si>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</si>
  <si>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</si>
  <si>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</si>
  <si>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</si>
  <si>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</si>
  <si>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</si>
  <si>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</si>
  <si>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</si>
  <si>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</si>
  <si>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</si>
  <si>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</si>
  <si>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</si>
  <si>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</si>
  <si>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</si>
  <si>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</si>
  <si>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</si>
  <si>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</si>
  <si>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</si>
  <si>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</si>
  <si>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</si>
  <si>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</si>
  <si>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</si>
  <si>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</si>
  <si>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</si>
  <si>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</si>
  <si>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</si>
  <si>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</si>
  <si>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</si>
  <si>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</si>
  <si>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</si>
  <si>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</si>
  <si>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</si>
  <si>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</si>
  <si>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</si>
  <si>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</si>
  <si>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</si>
  <si>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</si>
  <si>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</si>
  <si>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</si>
  <si>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</si>
  <si>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</si>
  <si>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</si>
  <si>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</si>
  <si>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</si>
  <si>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</si>
  <si>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</si>
  <si>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</si>
  <si>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</si>
  <si>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</si>
  <si>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</si>
  <si>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</si>
  <si>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</si>
  <si>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</si>
  <si>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</si>
  <si>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</si>
  <si>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</si>
  <si>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</si>
  <si>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</si>
  <si>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</si>
  <si>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</si>
  <si>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</si>
  <si>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</si>
  <si>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</si>
  <si>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</si>
  <si>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</si>
  <si>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</si>
  <si>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</si>
  <si>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</si>
  <si>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</si>
  <si>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</si>
  <si>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</si>
  <si>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</si>
  <si>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</si>
  <si>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</si>
  <si>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</si>
  <si>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</si>
  <si>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</si>
  <si>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</si>
  <si>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</si>
  <si>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</si>
  <si>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</si>
  <si>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</si>
  <si>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</si>
  <si>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</si>
  <si>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</si>
  <si>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</si>
  <si>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</si>
  <si>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</si>
  <si>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</si>
  <si>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</si>
  <si>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</si>
  <si>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</si>
  <si>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</si>
  <si>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</si>
  <si>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</si>
  <si>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</si>
  <si>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</si>
  <si>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</si>
  <si>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</si>
  <si>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</si>
  <si>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</si>
  <si>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</si>
  <si>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</si>
  <si>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</si>
  <si>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</si>
  <si>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</si>
  <si>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</si>
  <si>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</si>
  <si>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</si>
  <si>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</si>
  <si>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</si>
  <si>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</si>
  <si>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</si>
  <si>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</si>
  <si>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</si>
  <si>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</si>
  <si>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</si>
  <si>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</si>
  <si>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</si>
  <si>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</si>
  <si>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</si>
  <si>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</si>
  <si>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</si>
  <si>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</si>
  <si>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</si>
  <si>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</si>
  <si>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</si>
  <si>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</si>
  <si>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</si>
  <si>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</si>
  <si>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</si>
  <si>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</si>
  <si>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</si>
  <si>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</si>
  <si>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</si>
  <si>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</si>
  <si>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</si>
  <si>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</si>
  <si>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</si>
  <si>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</si>
  <si>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</si>
  <si>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</si>
  <si>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</si>
  <si>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</si>
  <si>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</si>
  <si>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</si>
  <si>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</si>
  <si>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</si>
  <si>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</si>
  <si>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</si>
  <si>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</si>
  <si>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</si>
  <si>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</si>
  <si>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</si>
  <si>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</si>
  <si>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</si>
  <si>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</si>
  <si>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</si>
  <si>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</si>
  <si>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</si>
  <si>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</si>
  <si>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</si>
  <si>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</si>
  <si>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</si>
  <si>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</si>
  <si>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</si>
  <si>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</si>
  <si>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</si>
  <si>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</si>
  <si>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</si>
  <si>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</si>
  <si>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</si>
  <si>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</si>
  <si>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</si>
  <si>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</si>
  <si>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</si>
  <si>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</si>
  <si>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</si>
  <si>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</si>
  <si>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</si>
  <si>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</si>
  <si>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</si>
  <si>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</si>
  <si>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</si>
  <si>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</si>
  <si>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</si>
  <si>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</si>
  <si>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</si>
  <si>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</si>
  <si>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</si>
  <si>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</si>
  <si>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</si>
  <si>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</si>
  <si>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</si>
  <si>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</si>
  <si>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</si>
  <si>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</si>
  <si>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</si>
  <si>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</si>
  <si>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</si>
  <si>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</si>
  <si>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</si>
  <si>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</si>
  <si>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</si>
  <si>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</si>
  <si>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</si>
  <si>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</si>
  <si>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</si>
  <si>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</si>
  <si>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</si>
  <si>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</si>
  <si>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</si>
  <si>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</si>
  <si>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</si>
  <si>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</si>
  <si>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</si>
  <si>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</si>
  <si>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</si>
  <si>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</si>
  <si>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</si>
  <si>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</si>
  <si>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</si>
  <si>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</si>
  <si>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</si>
  <si>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</si>
  <si>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</si>
  <si>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</si>
  <si>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</si>
  <si>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</si>
  <si>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</si>
  <si>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</si>
  <si>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</si>
  <si>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</si>
  <si>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</si>
  <si>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</si>
  <si>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</si>
  <si>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</si>
  <si>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</si>
  <si>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</si>
  <si>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</si>
  <si>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</si>
  <si>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</si>
  <si>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</si>
  <si>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</si>
  <si>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</si>
  <si>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</si>
  <si>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</si>
  <si>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</si>
  <si>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</si>
  <si>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</si>
  <si>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</si>
  <si>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</si>
  <si>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</si>
  <si>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</si>
  <si>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</si>
  <si>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</si>
  <si>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</si>
  <si>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</si>
  <si>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</si>
  <si>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</si>
  <si>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</si>
  <si>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</si>
  <si>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</si>
  <si>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</si>
  <si>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</si>
  <si>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</si>
  <si>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</si>
  <si>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</si>
  <si>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</si>
  <si>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</si>
  <si>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</si>
  <si>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</si>
  <si>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</si>
  <si>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</si>
  <si>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</si>
  <si>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</si>
  <si>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</si>
  <si>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</si>
  <si>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</si>
  <si>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</si>
  <si>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</si>
  <si>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</si>
  <si>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</si>
  <si>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</si>
  <si>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</si>
  <si>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</si>
  <si>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</si>
  <si>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</si>
  <si>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</si>
  <si>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</si>
  <si>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</si>
  <si>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</si>
  <si>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</si>
  <si>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</si>
  <si>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</si>
  <si>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</si>
  <si>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</si>
  <si>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</si>
  <si>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</si>
  <si>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</si>
  <si>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</si>
  <si>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</si>
  <si>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</si>
  <si>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</si>
  <si>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</si>
  <si>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</si>
  <si>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</si>
  <si>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</si>
  <si>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</si>
  <si>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</si>
  <si>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</si>
  <si>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</si>
  <si>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</si>
  <si>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</si>
  <si>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</si>
  <si>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</si>
  <si>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</si>
  <si>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</si>
  <si>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</si>
  <si>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</si>
  <si>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</si>
  <si>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</si>
  <si>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</si>
  <si>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</si>
  <si>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</si>
  <si>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</si>
  <si>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</si>
  <si>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</si>
  <si>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</si>
  <si>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</si>
  <si>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</si>
  <si>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</si>
  <si>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</si>
  <si>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</si>
  <si>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</si>
  <si>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</si>
  <si>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</si>
  <si>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</si>
  <si>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</si>
  <si>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</si>
  <si>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</si>
  <si>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</si>
  <si>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</si>
  <si>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</si>
  <si>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</si>
  <si>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</si>
  <si>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</si>
  <si>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</si>
  <si>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</si>
  <si>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</si>
  <si>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</si>
  <si>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</si>
  <si>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</si>
  <si>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</si>
  <si>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</si>
  <si>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</si>
  <si>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</si>
  <si>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</si>
  <si>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</si>
  <si>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</si>
  <si>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</si>
  <si>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</si>
  <si>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</si>
  <si>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</si>
  <si>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</si>
  <si>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</si>
  <si>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</si>
  <si>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</si>
  <si>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</si>
  <si>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</si>
  <si>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</si>
  <si>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</si>
  <si>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</si>
  <si>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</si>
  <si>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</si>
  <si>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</si>
  <si>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</si>
  <si>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</si>
  <si>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</si>
  <si>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</si>
  <si>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</si>
  <si>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</si>
  <si>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</si>
  <si>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</si>
  <si>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</si>
  <si>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</si>
  <si>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</si>
  <si>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</si>
  <si>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</si>
  <si>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</si>
  <si>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</si>
  <si>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</si>
  <si>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</si>
  <si>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</si>
  <si>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</si>
  <si>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</si>
  <si>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</si>
  <si>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</si>
  <si>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</si>
  <si>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</si>
  <si>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</si>
  <si>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</si>
  <si>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</si>
  <si>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</si>
  <si>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</si>
  <si>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</si>
  <si>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</si>
  <si>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</si>
  <si>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</si>
  <si>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</si>
  <si>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</si>
  <si>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</si>
  <si>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</si>
  <si>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</si>
  <si>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</si>
  <si>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</si>
  <si>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</si>
  <si>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</si>
  <si>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</si>
  <si>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</si>
  <si>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</si>
  <si>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</si>
  <si>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</si>
  <si>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</si>
  <si>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</si>
  <si>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</si>
  <si>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</si>
  <si>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</si>
  <si>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</si>
  <si>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</si>
  <si>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</si>
  <si>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</si>
  <si>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</si>
  <si>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</si>
  <si>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</si>
  <si>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</si>
  <si>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</si>
  <si>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</si>
  <si>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</si>
  <si>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</si>
  <si>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</si>
  <si>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</si>
  <si>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</si>
  <si>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</si>
  <si>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</si>
  <si>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</si>
  <si>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</si>
  <si>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</si>
  <si>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</si>
  <si>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</si>
  <si>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</si>
  <si>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</si>
  <si>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</si>
  <si>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</si>
  <si>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</si>
  <si>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</si>
  <si>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</si>
  <si>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</si>
  <si>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</si>
  <si>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</si>
  <si>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</si>
  <si>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</si>
  <si>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</si>
  <si>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</si>
  <si>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</si>
  <si>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</si>
  <si>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</si>
  <si>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</si>
  <si>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</si>
  <si>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</si>
  <si>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</si>
  <si>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</si>
  <si>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</si>
  <si>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</si>
  <si>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</si>
  <si>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</si>
  <si>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</si>
  <si>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</si>
  <si>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</si>
  <si>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</si>
  <si>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</si>
  <si>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</si>
  <si>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</si>
  <si>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</si>
  <si>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</si>
  <si>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</si>
  <si>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</si>
  <si>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</si>
  <si>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</si>
  <si>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</si>
  <si>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</si>
  <si>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</si>
  <si>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</si>
  <si>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</si>
  <si>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</si>
  <si>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</si>
  <si>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</si>
  <si>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</si>
  <si>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</si>
  <si>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</si>
  <si>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</si>
  <si>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</si>
  <si>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</si>
  <si>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</si>
  <si>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</si>
  <si>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</si>
  <si>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</si>
  <si>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</si>
  <si>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</si>
  <si>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</si>
  <si>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</si>
  <si>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</si>
  <si>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</si>
  <si>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</si>
  <si>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</si>
  <si>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</si>
  <si>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</si>
  <si>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</si>
  <si>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</si>
  <si>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</si>
  <si>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</si>
  <si>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</si>
  <si>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</si>
  <si>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</si>
  <si>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</si>
  <si>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</si>
  <si>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</si>
  <si>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</si>
  <si>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</si>
  <si>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</si>
  <si>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</si>
  <si>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</si>
  <si>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</si>
  <si>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</si>
  <si>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</si>
  <si>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</si>
  <si>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</si>
  <si>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</si>
  <si>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</si>
  <si>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</si>
  <si>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</si>
  <si>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</si>
  <si>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</si>
  <si>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</si>
  <si>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</si>
  <si>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</si>
  <si>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</si>
  <si>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</si>
  <si>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</si>
  <si>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</si>
  <si>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</si>
  <si>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</si>
  <si>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</si>
  <si>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</si>
  <si>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</si>
  <si>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</si>
  <si>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</si>
  <si>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</si>
  <si>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</si>
  <si>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</si>
  <si>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</si>
  <si>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</si>
  <si>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</si>
  <si>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</si>
  <si>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</si>
  <si>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</si>
  <si>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</si>
  <si>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</si>
  <si>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</si>
  <si>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</si>
  <si>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</si>
  <si>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</si>
  <si>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</si>
  <si>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</si>
  <si>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</si>
  <si>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</si>
  <si>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</si>
  <si>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</si>
  <si>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</si>
  <si>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</si>
  <si>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</si>
  <si>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</si>
  <si>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</si>
  <si>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</si>
  <si>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</si>
  <si>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</si>
  <si>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</si>
  <si>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</si>
  <si>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</si>
  <si>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</si>
  <si>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</si>
  <si>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</si>
  <si>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</si>
  <si>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</si>
  <si>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</si>
  <si>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</si>
  <si>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</si>
  <si>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</si>
  <si>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</si>
  <si>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</si>
  <si>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</si>
  <si>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</si>
  <si>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</si>
  <si>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</si>
  <si>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</si>
  <si>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</si>
  <si>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</si>
  <si>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</si>
  <si>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</si>
  <si>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</si>
  <si>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</si>
  <si>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</si>
  <si>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</si>
  <si>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</si>
  <si>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</si>
  <si>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</si>
  <si>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</si>
  <si>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</si>
  <si>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</si>
  <si>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</si>
  <si>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</si>
  <si>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</si>
  <si>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</si>
  <si>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</si>
  <si>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</si>
  <si>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</si>
  <si>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</si>
  <si>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</si>
  <si>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</si>
  <si>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</si>
  <si>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</si>
  <si>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</si>
  <si>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</si>
  <si>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</si>
  <si>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</si>
  <si>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</si>
  <si>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</si>
  <si>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</si>
  <si>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</si>
  <si>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</si>
  <si>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</si>
  <si>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</si>
  <si>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</si>
  <si>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</si>
  <si>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</si>
  <si>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</si>
  <si>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</si>
  <si>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</si>
  <si>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</si>
  <si>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</si>
  <si>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</si>
  <si>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</si>
  <si>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</si>
  <si>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</si>
  <si>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</si>
  <si>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</si>
  <si>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</si>
  <si>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</si>
  <si>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</si>
  <si>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</si>
  <si>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</si>
  <si>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</si>
  <si>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</si>
  <si>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</si>
  <si>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</si>
  <si>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</si>
  <si>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</si>
  <si>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</si>
  <si>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</si>
  <si>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</si>
  <si>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</si>
  <si>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</si>
  <si>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</si>
  <si>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</si>
  <si>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</si>
  <si>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</si>
  <si>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</si>
  <si>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</si>
  <si>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</si>
  <si>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</si>
  <si>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</si>
  <si>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</si>
  <si>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</si>
  <si>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</si>
  <si>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</si>
  <si>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</si>
  <si>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</si>
  <si>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</si>
  <si>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</si>
  <si>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</si>
  <si>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</si>
  <si>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</si>
  <si>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</si>
  <si>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</si>
  <si>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</si>
  <si>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</si>
  <si>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</si>
  <si>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</si>
  <si>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</si>
  <si>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</si>
  <si>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</si>
  <si>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</si>
  <si>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</si>
  <si>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</si>
  <si>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</si>
  <si>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</si>
  <si>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</si>
  <si>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</si>
  <si>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</si>
  <si>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</si>
  <si>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</si>
  <si>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</si>
  <si>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</si>
  <si>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</si>
  <si>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</si>
  <si>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</si>
  <si>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</si>
  <si>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</si>
  <si>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</si>
  <si>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</si>
  <si>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</si>
  <si>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</si>
  <si>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</si>
  <si>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</si>
  <si>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</si>
  <si>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</si>
  <si>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</si>
  <si>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</si>
  <si>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</si>
  <si>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</si>
  <si>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</si>
  <si>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</si>
  <si>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</si>
  <si>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</si>
  <si>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</si>
  <si>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</si>
  <si>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</si>
  <si>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</si>
  <si>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</si>
  <si>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</si>
  <si>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</si>
  <si>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</si>
  <si>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</si>
  <si>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</si>
  <si>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</si>
  <si>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</si>
  <si>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</si>
  <si>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</si>
  <si>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</si>
  <si>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</si>
  <si>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</si>
  <si>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</si>
  <si>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</si>
  <si>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</si>
  <si>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</si>
  <si>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</si>
  <si>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</si>
  <si>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</si>
  <si>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</si>
  <si>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</si>
  <si>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</si>
  <si>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</si>
  <si>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</si>
  <si>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</si>
  <si>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</si>
  <si>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</si>
  <si>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</si>
  <si>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</si>
  <si>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</si>
  <si>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</si>
  <si>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</si>
  <si>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</si>
  <si>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</si>
  <si>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</si>
  <si>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</si>
  <si>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</si>
  <si>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</si>
  <si>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</si>
  <si>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</si>
  <si>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</si>
  <si>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</si>
  <si>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</si>
  <si>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</si>
  <si>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</si>
  <si>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</si>
  <si>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</si>
  <si>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</si>
  <si>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</si>
  <si>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</si>
  <si>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</si>
  <si>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</si>
  <si>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</si>
  <si>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</si>
  <si>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</si>
  <si>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</si>
  <si>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</si>
  <si>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</si>
  <si>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</si>
  <si>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</si>
  <si>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</si>
  <si>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</si>
  <si>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</si>
  <si>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</si>
  <si>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</si>
  <si>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</si>
  <si>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</si>
  <si>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</si>
  <si>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</si>
  <si>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</si>
  <si>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</si>
  <si>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</si>
  <si>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</si>
  <si>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</si>
  <si>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</si>
  <si>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</si>
  <si>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</si>
  <si>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</si>
  <si>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</si>
  <si>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</si>
  <si>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</si>
  <si>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</si>
  <si>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</si>
  <si>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</si>
  <si>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</si>
  <si>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</si>
  <si>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</si>
  <si>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</si>
  <si>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</si>
  <si>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</si>
  <si>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</si>
  <si>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</si>
  <si>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</si>
  <si>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</si>
  <si>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</si>
  <si>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</si>
  <si>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</si>
  <si>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</si>
  <si>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</si>
  <si>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</si>
  <si>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</si>
  <si>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</si>
  <si>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</si>
  <si>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</si>
  <si>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</si>
  <si>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</si>
  <si>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</si>
  <si>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</si>
  <si>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</si>
  <si>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</si>
  <si>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</si>
  <si>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</si>
  <si>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</si>
  <si>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</si>
  <si>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</si>
  <si>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</si>
  <si>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</si>
  <si>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</si>
  <si>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</si>
  <si>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</si>
  <si>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</si>
  <si>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</si>
  <si>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</si>
  <si>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</si>
  <si>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</si>
  <si>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</si>
  <si>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</si>
  <si>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</si>
  <si>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</si>
  <si>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</si>
  <si>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</si>
  <si>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</si>
  <si>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</si>
  <si>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</si>
  <si>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</si>
  <si>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</si>
  <si>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</si>
  <si>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</si>
  <si>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</si>
  <si>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</si>
  <si>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</si>
  <si>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</si>
  <si>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</si>
  <si>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</si>
  <si>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</si>
  <si>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</si>
  <si>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</si>
  <si>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</si>
  <si>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</si>
  <si>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</si>
  <si>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</si>
  <si>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</si>
  <si>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</si>
  <si>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</si>
  <si>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</si>
  <si>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</si>
  <si>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</si>
  <si>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</si>
  <si>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</si>
  <si>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</si>
  <si>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</si>
  <si>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</si>
  <si>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</si>
  <si>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</si>
  <si>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</si>
  <si>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</si>
  <si>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</si>
  <si>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</si>
  <si>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</si>
  <si>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</si>
  <si>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</si>
  <si>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</si>
  <si>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</si>
  <si>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</si>
  <si>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</si>
  <si>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</si>
  <si>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</si>
  <si>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</si>
  <si>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</si>
  <si>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</si>
  <si>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</si>
  <si>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</si>
  <si>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</si>
  <si>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</si>
  <si>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</si>
  <si>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</si>
  <si>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</si>
  <si>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</si>
  <si>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</si>
  <si>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</si>
  <si>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</si>
  <si>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</si>
  <si>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</si>
  <si>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</si>
  <si>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</si>
  <si>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</si>
  <si>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</si>
  <si>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</si>
  <si>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</si>
  <si>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</si>
  <si>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</si>
  <si>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</si>
  <si>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</si>
  <si>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</si>
  <si>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</si>
  <si>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</si>
  <si>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</si>
  <si>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</si>
  <si>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</si>
  <si>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</si>
  <si>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</si>
  <si>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</si>
  <si>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</si>
  <si>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</si>
  <si>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</si>
  <si>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</si>
  <si>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</si>
  <si>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</si>
  <si>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</si>
  <si>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</si>
  <si>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</si>
  <si>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</si>
  <si>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</si>
  <si>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</si>
  <si>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</si>
  <si>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</si>
  <si>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</si>
  <si>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</si>
  <si>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</si>
  <si>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</si>
  <si>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</si>
  <si>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</si>
  <si>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</si>
  <si>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</si>
  <si>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</si>
  <si>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</si>
  <si>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</si>
  <si>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</si>
  <si>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</si>
  <si>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</si>
  <si>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</si>
  <si>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</si>
  <si>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</si>
  <si>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</si>
  <si>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</si>
  <si>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</si>
  <si>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</si>
  <si>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</si>
  <si>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</si>
  <si>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</si>
  <si>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</si>
  <si>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</si>
  <si>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</si>
  <si>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</si>
  <si>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</si>
  <si>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</si>
  <si>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</si>
  <si>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</si>
  <si>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</si>
  <si>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</si>
  <si>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</si>
  <si>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</si>
  <si>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</si>
  <si>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</si>
  <si>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</si>
  <si>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</si>
  <si>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</si>
  <si>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</si>
  <si>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</si>
  <si>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</si>
  <si>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</si>
  <si>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</si>
  <si>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</si>
  <si>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</si>
  <si>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</si>
  <si>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</si>
  <si>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</si>
  <si>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</si>
  <si>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</si>
  <si>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</si>
  <si>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</si>
  <si>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</si>
  <si>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</si>
  <si>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</si>
  <si>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</si>
  <si>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</si>
  <si>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</si>
  <si>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</si>
  <si>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</si>
  <si>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</si>
  <si>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</si>
  <si>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</si>
  <si>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</si>
  <si>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</si>
  <si>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</si>
  <si>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</si>
  <si>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</si>
  <si>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</si>
  <si>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</si>
  <si>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</si>
  <si>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</si>
  <si>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</si>
  <si>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</si>
  <si>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</si>
  <si>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</si>
  <si>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</si>
  <si>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</si>
  <si>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</si>
  <si>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</si>
  <si>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</si>
  <si>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</si>
  <si>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</si>
  <si>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</si>
  <si>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</si>
  <si>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</si>
  <si>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</si>
  <si>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</si>
  <si>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</si>
  <si>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</si>
  <si>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</si>
  <si>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</si>
  <si>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</si>
  <si>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</si>
  <si>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</si>
  <si>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</si>
  <si>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</si>
  <si>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</si>
  <si>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</si>
  <si>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</si>
  <si>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</si>
  <si>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</si>
  <si>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</si>
  <si>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</si>
  <si>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</si>
  <si>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</si>
  <si>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</si>
  <si>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</si>
  <si>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</si>
  <si>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</si>
  <si>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</si>
  <si>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</si>
  <si>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</si>
  <si>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</si>
  <si>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</si>
  <si>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</si>
  <si>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</si>
  <si>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</si>
  <si>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</si>
  <si>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</si>
  <si>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</si>
  <si>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</si>
  <si>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</si>
  <si>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</si>
  <si>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</si>
  <si>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</si>
  <si>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</si>
  <si>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</si>
  <si>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</si>
  <si>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</si>
  <si>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</si>
  <si>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</si>
  <si>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</si>
  <si>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</si>
  <si>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</si>
  <si>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</si>
  <si>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</si>
  <si>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</si>
  <si>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</si>
  <si>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</si>
  <si>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</si>
  <si>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</si>
  <si>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</si>
  <si>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</si>
  <si>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</si>
  <si>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</si>
  <si>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</si>
  <si>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</si>
  <si>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</si>
  <si>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</si>
  <si>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</si>
  <si>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</si>
  <si>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</si>
  <si>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</si>
  <si>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</si>
  <si>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</si>
  <si>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</si>
  <si>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</si>
  <si>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</si>
  <si>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</si>
  <si>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</si>
  <si>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</si>
  <si>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</si>
  <si>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</si>
  <si>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</si>
  <si>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</si>
  <si>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</si>
  <si>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</si>
  <si>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</si>
  <si>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</si>
  <si>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</si>
  <si>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</si>
  <si>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</si>
  <si>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</si>
  <si>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</si>
  <si>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</si>
  <si>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</si>
  <si>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</si>
  <si>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</si>
  <si>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</si>
  <si>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</si>
  <si>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</si>
  <si>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</si>
  <si>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</si>
  <si>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</si>
  <si>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</si>
  <si>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</si>
  <si>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</si>
  <si>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</si>
  <si>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</si>
  <si>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</si>
  <si>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</si>
  <si>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</si>
  <si>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</si>
  <si>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</si>
  <si>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</si>
  <si>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</si>
  <si>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</si>
  <si>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</si>
  <si>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</si>
  <si>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</si>
  <si>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</si>
  <si>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</si>
  <si>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</si>
  <si>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</si>
  <si>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</si>
  <si>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</si>
  <si>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</si>
  <si>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</si>
  <si>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</si>
  <si>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</si>
  <si>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</si>
  <si>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</si>
  <si>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</si>
  <si>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</si>
  <si>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</si>
  <si>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</si>
  <si>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</si>
  <si>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</si>
  <si>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</si>
  <si>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</si>
  <si>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</si>
  <si>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</si>
  <si>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</si>
  <si>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</si>
  <si>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</si>
  <si>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</si>
  <si>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</si>
  <si>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</si>
  <si>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</si>
  <si>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</si>
  <si>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</si>
  <si>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</si>
  <si>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</si>
  <si>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</si>
  <si>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</si>
  <si>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</si>
  <si>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</si>
  <si>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</si>
  <si>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</si>
  <si>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</si>
  <si>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</si>
  <si>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</si>
  <si>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</si>
  <si>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</si>
  <si>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</si>
  <si>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</si>
  <si>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</si>
  <si>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</si>
  <si>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</si>
  <si>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</si>
  <si>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</si>
  <si>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</si>
  <si>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</si>
  <si>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</si>
  <si>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</si>
  <si>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</si>
  <si>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</si>
  <si>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</si>
  <si>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</si>
  <si>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</si>
  <si>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</si>
  <si>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</si>
  <si>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</si>
  <si>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</si>
  <si>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</si>
  <si>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</si>
  <si>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</si>
  <si>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</si>
  <si>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</si>
  <si>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</si>
  <si>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</si>
  <si>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</si>
  <si>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</si>
  <si>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</si>
  <si>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</si>
  <si>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</si>
  <si>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</si>
  <si>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</si>
  <si>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</si>
  <si>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</si>
  <si>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</si>
  <si>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</si>
  <si>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</si>
  <si>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</si>
  <si>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</si>
  <si>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</si>
  <si>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</si>
  <si>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</si>
  <si>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</si>
  <si>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</si>
  <si>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</si>
  <si>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</si>
  <si>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</si>
  <si>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</si>
  <si>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</si>
  <si>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</si>
  <si>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</si>
  <si>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</si>
  <si>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</si>
  <si>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</si>
  <si>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</si>
  <si>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</si>
  <si>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</si>
  <si>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</si>
  <si>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</si>
  <si>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</si>
  <si>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</si>
  <si>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</si>
  <si>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</si>
  <si>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</si>
  <si>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</si>
  <si>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</si>
  <si>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</si>
  <si>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</si>
  <si>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</si>
  <si>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</si>
  <si>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</si>
  <si>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</si>
  <si>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</si>
  <si>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</si>
  <si>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</si>
  <si>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</si>
  <si>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</si>
  <si>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</si>
  <si>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</si>
  <si>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</si>
  <si>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</si>
  <si>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</si>
  <si>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</si>
  <si>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</si>
  <si>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</si>
  <si>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</si>
  <si>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</si>
  <si>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</si>
  <si>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</si>
  <si>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</si>
  <si>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</si>
  <si>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</si>
  <si>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</si>
  <si>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</si>
  <si>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</si>
  <si>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</si>
  <si>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</si>
  <si>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</si>
  <si>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</si>
  <si>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</si>
  <si>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</si>
  <si>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</si>
  <si>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</si>
  <si>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</si>
  <si>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</si>
  <si>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</si>
  <si>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</si>
  <si>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</si>
  <si>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</si>
  <si>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</si>
  <si>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</si>
  <si>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</si>
  <si>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</si>
  <si>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</si>
  <si>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</si>
  <si>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</si>
  <si>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</si>
  <si>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</si>
  <si>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</si>
  <si>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</si>
  <si>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</si>
  <si>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</si>
  <si>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</si>
  <si>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</si>
  <si>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</si>
  <si>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</si>
  <si>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</si>
  <si>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</si>
  <si>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</si>
  <si>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</si>
  <si>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</si>
  <si>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</si>
  <si>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</si>
  <si>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</si>
  <si>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</si>
  <si>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</si>
  <si>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</si>
  <si>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</si>
  <si>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</si>
  <si>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</si>
  <si>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</si>
  <si>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</si>
  <si>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</si>
  <si>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</si>
  <si>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</si>
  <si>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</si>
  <si>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</si>
  <si>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</si>
  <si>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</si>
  <si>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</si>
  <si>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</si>
  <si>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</si>
  <si>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</si>
  <si>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</si>
  <si>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</si>
  <si>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</si>
  <si>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</si>
  <si>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</si>
  <si>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</si>
  <si>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</si>
  <si>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</si>
  <si>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</si>
  <si>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</si>
  <si>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</si>
  <si>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</si>
  <si>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</si>
  <si>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</si>
  <si>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</si>
  <si>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</si>
  <si>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</si>
  <si>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</si>
  <si>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</si>
  <si>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</si>
  <si>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</si>
  <si>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</si>
  <si>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</si>
  <si>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</si>
  <si>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</si>
  <si>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</si>
  <si>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</si>
  <si>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</si>
  <si>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</si>
  <si>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</si>
  <si>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</si>
  <si>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</si>
  <si>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</si>
  <si>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</si>
  <si>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</si>
  <si>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</si>
  <si>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</si>
  <si>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</si>
  <si>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</si>
  <si>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</si>
  <si>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</si>
  <si>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</si>
  <si>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</si>
  <si>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</si>
  <si>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</si>
  <si>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</si>
  <si>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</si>
  <si>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</si>
  <si>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</si>
  <si>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</si>
  <si>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</si>
  <si>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</si>
  <si>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</si>
  <si>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</si>
  <si>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</si>
  <si>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</si>
  <si>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</si>
  <si>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</si>
  <si>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</si>
  <si>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</si>
  <si>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</si>
  <si>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</si>
  <si>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</si>
  <si>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</si>
  <si>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</si>
  <si>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</si>
  <si>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</si>
  <si>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</si>
  <si>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</si>
  <si>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</si>
  <si>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</si>
  <si>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</si>
  <si>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</si>
  <si>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</si>
  <si>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</si>
  <si>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</si>
  <si>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</si>
  <si>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</si>
  <si>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</si>
  <si>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</si>
  <si>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</si>
  <si>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</si>
  <si>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</si>
  <si>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</si>
  <si>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</si>
  <si>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</si>
  <si>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</si>
  <si>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</si>
  <si>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</si>
  <si>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</si>
  <si>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</si>
  <si>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</si>
  <si>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</si>
  <si>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</si>
  <si>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</si>
  <si>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</si>
  <si>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</si>
  <si>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</si>
  <si>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</si>
  <si>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</si>
  <si>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</si>
  <si>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</si>
  <si>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</si>
  <si>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</si>
  <si>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</si>
  <si>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</si>
  <si>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</si>
  <si>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</si>
  <si>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</si>
  <si>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</si>
  <si>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</si>
  <si>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</si>
  <si>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</si>
  <si>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</si>
  <si>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</si>
  <si>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</si>
  <si>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</si>
  <si>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</si>
  <si>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</si>
  <si>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</si>
  <si>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</si>
  <si>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</si>
  <si>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</si>
  <si>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</si>
  <si>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</si>
  <si>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</si>
  <si>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</si>
  <si>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</si>
  <si>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</si>
  <si>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</si>
  <si>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</si>
  <si>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</si>
  <si>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</si>
  <si>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</si>
  <si>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</si>
  <si>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</si>
  <si>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</si>
  <si>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</si>
  <si>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</si>
  <si>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</si>
  <si>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</si>
  <si>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</si>
  <si>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</si>
  <si>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</si>
  <si>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</si>
  <si>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</si>
  <si>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</si>
  <si>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</si>
  <si>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</si>
  <si>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</si>
  <si>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</si>
  <si>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</si>
  <si>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</si>
  <si>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</si>
  <si>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</si>
  <si>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</si>
  <si>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</si>
  <si>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</si>
  <si>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</si>
  <si>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</si>
  <si>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</si>
  <si>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</si>
  <si>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</si>
  <si>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</si>
  <si>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</si>
  <si>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</si>
  <si>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</si>
  <si>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</si>
  <si>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</si>
  <si>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</si>
  <si>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</si>
  <si>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</si>
  <si>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</si>
  <si>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</si>
  <si>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</si>
  <si>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</si>
  <si>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</si>
  <si>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</si>
  <si>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</si>
  <si>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</si>
  <si>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</si>
  <si>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</si>
  <si>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</si>
  <si>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</si>
  <si>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</si>
  <si>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</si>
  <si>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</si>
  <si>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</si>
  <si>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</si>
  <si>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</si>
  <si>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</si>
  <si>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</si>
  <si>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</si>
  <si>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</si>
  <si>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</si>
  <si>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</si>
  <si>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</si>
  <si>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</si>
  <si>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</si>
  <si>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</si>
  <si>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</si>
  <si>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</si>
  <si>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</si>
  <si>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</si>
  <si>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</si>
  <si>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</si>
  <si>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</si>
  <si>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</si>
  <si>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</si>
  <si>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</si>
  <si>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</si>
  <si>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</si>
  <si>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</si>
  <si>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</si>
  <si>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</si>
  <si>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</si>
  <si>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</si>
  <si>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</si>
  <si>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</si>
  <si>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</si>
  <si>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</si>
  <si>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</si>
  <si>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</si>
  <si>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</si>
  <si>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</si>
  <si>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</si>
  <si>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</si>
  <si>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</si>
  <si>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</si>
  <si>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</si>
  <si>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</si>
  <si>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</si>
  <si>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</si>
  <si>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</si>
  <si>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</si>
  <si>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</si>
  <si>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</si>
  <si>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</si>
  <si>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</si>
  <si>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</si>
  <si>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</si>
  <si>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</si>
  <si>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</si>
  <si>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</si>
  <si>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</si>
  <si>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</si>
  <si>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</si>
  <si>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</si>
  <si>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</si>
  <si>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</si>
  <si>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</si>
  <si>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</si>
  <si>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</si>
  <si>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</si>
  <si>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</si>
  <si>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</si>
  <si>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</si>
  <si>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</si>
  <si>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</si>
  <si>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</si>
  <si>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</si>
  <si>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</si>
  <si>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</si>
  <si>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</si>
  <si>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</si>
  <si>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</si>
  <si>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</si>
  <si>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</si>
  <si>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</si>
  <si>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</si>
  <si>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</si>
  <si>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</si>
  <si>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</si>
  <si>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</si>
  <si>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</si>
  <si>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</si>
  <si>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</si>
  <si>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</si>
  <si>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</si>
  <si>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</si>
  <si>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</si>
  <si>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</si>
  <si>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</si>
  <si>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</si>
  <si>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</si>
  <si>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</si>
  <si>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</si>
  <si>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</si>
  <si>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</si>
  <si>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</si>
  <si>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</si>
  <si>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</si>
  <si>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</si>
  <si>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</si>
  <si>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</si>
  <si>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</si>
  <si>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</si>
  <si>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</si>
  <si>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</si>
  <si>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</si>
  <si>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</si>
  <si>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</si>
  <si>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</si>
  <si>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</si>
  <si>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</si>
  <si>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</si>
  <si>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</si>
  <si>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</si>
  <si>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</si>
  <si>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</si>
  <si>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</si>
  <si>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</si>
  <si>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</si>
  <si>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</si>
  <si>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</si>
  <si>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</si>
  <si>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</si>
  <si>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</si>
  <si>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</si>
  <si>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</si>
  <si>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</si>
  <si>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</si>
  <si>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</si>
  <si>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</si>
  <si>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</si>
  <si>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</si>
  <si>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</si>
  <si>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</si>
  <si>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</si>
  <si>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</si>
  <si>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</si>
  <si>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</si>
  <si>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</si>
  <si>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</si>
  <si>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</si>
  <si>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</si>
  <si>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</si>
  <si>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</si>
  <si>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</si>
  <si>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</si>
  <si>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</si>
  <si>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</si>
  <si>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</si>
  <si>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</si>
  <si>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</si>
  <si>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</si>
  <si>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</si>
  <si>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</si>
  <si>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</si>
  <si>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</si>
  <si>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</si>
  <si>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</si>
  <si>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</si>
  <si>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</si>
  <si>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</si>
  <si>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</si>
  <si>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</si>
  <si>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</si>
  <si>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</si>
  <si>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</si>
  <si>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</si>
  <si>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</si>
  <si>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</si>
  <si>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</si>
  <si>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</si>
  <si>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</si>
  <si>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</si>
  <si>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</si>
  <si>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</si>
  <si>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</si>
  <si>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</si>
  <si>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</si>
  <si>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</si>
  <si>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</si>
  <si>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</si>
  <si>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</si>
  <si>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</si>
  <si>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</si>
  <si>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</si>
  <si>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</si>
  <si>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</si>
  <si>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</si>
  <si>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</si>
  <si>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</si>
  <si>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</si>
  <si>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</si>
  <si>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</si>
  <si>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</si>
  <si>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</si>
  <si>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</si>
  <si>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</si>
  <si>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</si>
  <si>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</si>
  <si>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</si>
  <si>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</si>
  <si>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</si>
  <si>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</si>
  <si>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</si>
  <si>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</si>
  <si>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</si>
  <si>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</si>
  <si>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</si>
  <si>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</si>
  <si>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</si>
  <si>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</si>
  <si>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</si>
  <si>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</si>
  <si>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</si>
  <si>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</si>
  <si>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</si>
  <si>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</si>
  <si>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</si>
  <si>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</si>
  <si>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</si>
  <si>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</si>
  <si>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</si>
  <si>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</si>
  <si>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</si>
  <si>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</si>
  <si>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</si>
  <si>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</si>
  <si>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</si>
  <si>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</si>
  <si>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</si>
  <si>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</si>
  <si>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</si>
  <si>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</si>
  <si>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</si>
  <si>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</si>
  <si>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</si>
  <si>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</si>
  <si>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</si>
  <si>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</si>
  <si>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</si>
  <si>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</si>
  <si>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</si>
  <si>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</si>
  <si>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</si>
  <si>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</si>
  <si>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</si>
  <si>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</si>
  <si>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</si>
  <si>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</si>
  <si>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</si>
  <si>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</si>
  <si>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</si>
  <si>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</si>
  <si>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</si>
  <si>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</si>
  <si>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</si>
  <si>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</si>
  <si>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</si>
  <si>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</si>
  <si>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</si>
  <si>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</si>
  <si>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</si>
  <si>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</si>
  <si>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</si>
  <si>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</si>
  <si>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</si>
  <si>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</si>
  <si>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</si>
  <si>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</si>
  <si>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</si>
  <si>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</si>
  <si>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</si>
  <si>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</si>
  <si>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</si>
  <si>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</si>
  <si>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</si>
  <si>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</si>
  <si>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</si>
  <si>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</si>
  <si>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</si>
  <si>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</si>
  <si>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</si>
  <si>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</si>
  <si>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</si>
  <si>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</si>
  <si>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</si>
  <si>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</si>
  <si>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</si>
  <si>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</si>
  <si>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</si>
  <si>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</si>
  <si>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</si>
  <si>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</si>
  <si>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</si>
  <si>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</si>
  <si>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</si>
  <si>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</si>
  <si>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</si>
  <si>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</si>
  <si>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</si>
  <si>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</si>
  <si>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</si>
  <si>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</si>
  <si>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</si>
  <si>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</si>
  <si>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</si>
  <si>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</si>
  <si>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</si>
  <si>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</si>
  <si>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</si>
  <si>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</si>
  <si>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</si>
  <si>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</si>
  <si>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</si>
  <si>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</si>
  <si>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</si>
  <si>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</si>
  <si>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</si>
  <si>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</si>
  <si>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</si>
  <si>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</si>
  <si>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</si>
  <si>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</si>
  <si>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</si>
  <si>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</si>
  <si>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</si>
  <si>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</si>
  <si>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</si>
  <si>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</si>
  <si>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</si>
  <si>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</si>
  <si>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</si>
  <si>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</si>
  <si>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</si>
  <si>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</si>
  <si>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</si>
  <si>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</si>
  <si>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</si>
  <si>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</si>
  <si>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</si>
  <si>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</si>
  <si>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</si>
  <si>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</si>
  <si>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</si>
  <si>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</si>
  <si>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</si>
  <si>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</si>
  <si>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</si>
  <si>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</si>
  <si>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</si>
  <si>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</si>
  <si>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</si>
  <si>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</si>
  <si>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</si>
  <si>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</si>
  <si>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</si>
  <si>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</si>
  <si>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</si>
  <si>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</si>
  <si>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</si>
  <si>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</si>
  <si>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</si>
  <si>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</si>
  <si>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</si>
  <si>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</si>
  <si>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</si>
  <si>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</si>
  <si>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</si>
  <si>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</si>
  <si>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</si>
  <si>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</si>
  <si>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</si>
  <si>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</si>
  <si>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</si>
  <si>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</si>
  <si>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</si>
  <si>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</si>
  <si>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</si>
  <si>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</si>
  <si>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</si>
  <si>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</si>
  <si>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</si>
  <si>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</si>
  <si>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</si>
  <si>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</si>
  <si>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</si>
  <si>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</si>
  <si>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</si>
  <si>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</si>
  <si>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</si>
  <si>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</si>
  <si>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</si>
  <si>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</si>
  <si>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</si>
  <si>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</si>
  <si>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</si>
  <si>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</si>
  <si>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</si>
  <si>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</si>
  <si>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</si>
  <si>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</si>
  <si>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</si>
  <si>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</si>
  <si>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</si>
  <si>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</si>
  <si>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</si>
  <si>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</si>
  <si>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</si>
  <si>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</si>
  <si>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</si>
  <si>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</si>
  <si>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</si>
  <si>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</si>
  <si>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</si>
  <si>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</si>
  <si>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</si>
  <si>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</si>
  <si>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</si>
  <si>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</si>
  <si>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</si>
  <si>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</si>
  <si>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</si>
  <si>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</si>
  <si>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</si>
  <si>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</si>
  <si>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</si>
  <si>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</si>
  <si>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</si>
  <si>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</si>
  <si>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</si>
  <si>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</si>
  <si>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</si>
  <si>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</si>
  <si>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</si>
  <si>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</si>
  <si>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</si>
  <si>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</si>
  <si>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</si>
  <si>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</si>
  <si>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</si>
  <si>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</si>
  <si>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</si>
  <si>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</si>
  <si>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</si>
  <si>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</si>
  <si>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</si>
  <si>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</si>
  <si>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</si>
  <si>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</si>
  <si>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</si>
  <si>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</si>
  <si>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</si>
  <si>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</si>
  <si>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</si>
  <si>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</si>
  <si>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</si>
  <si>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</si>
  <si>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</si>
  <si>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</si>
  <si>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</si>
  <si>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</si>
  <si>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</si>
  <si>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</si>
  <si>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</si>
  <si>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</si>
  <si>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</si>
  <si>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</si>
  <si>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</si>
  <si>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</si>
  <si>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</si>
  <si>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</si>
  <si>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</si>
  <si>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</si>
  <si>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</si>
  <si>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</si>
  <si>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</si>
  <si>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</si>
  <si>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</si>
  <si>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</si>
  <si>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</si>
  <si>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</si>
  <si>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</si>
  <si>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</si>
  <si>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</si>
  <si>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</si>
  <si>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</si>
  <si>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</si>
  <si>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</si>
  <si>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</si>
  <si>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</si>
  <si>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</si>
  <si>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</si>
  <si>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</si>
  <si>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</si>
  <si>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</si>
  <si>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</si>
  <si>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</si>
  <si>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</si>
  <si>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</si>
  <si>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</si>
  <si>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</si>
  <si>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</si>
  <si>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</si>
  <si>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</si>
  <si>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</si>
  <si>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</si>
  <si>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</si>
  <si>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</si>
  <si>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</si>
  <si>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</si>
  <si>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</si>
  <si>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</si>
  <si>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</si>
  <si>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</si>
  <si>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</si>
  <si>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</si>
  <si>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</si>
  <si>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</si>
  <si>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</si>
  <si>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</si>
  <si>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</si>
  <si>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</si>
  <si>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</si>
  <si>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</si>
  <si>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</si>
  <si>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</si>
  <si>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</si>
  <si>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</si>
  <si>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</si>
  <si>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</si>
  <si>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</si>
  <si>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</si>
  <si>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</si>
  <si>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</si>
  <si>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</si>
  <si>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</si>
  <si>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</si>
  <si>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</si>
  <si>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</si>
  <si>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</si>
  <si>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</si>
  <si>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</si>
  <si>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</si>
  <si>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</si>
  <si>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</si>
  <si>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</si>
  <si>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</si>
  <si>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</si>
  <si>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</si>
  <si>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</si>
  <si>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</si>
  <si>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</si>
  <si>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</si>
  <si>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</si>
  <si>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</si>
  <si>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</si>
  <si>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</si>
  <si>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</si>
  <si>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</si>
  <si>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</si>
  <si>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</si>
  <si>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</si>
  <si>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</si>
  <si>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</si>
  <si>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</si>
  <si>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</si>
  <si>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</si>
  <si>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</si>
  <si>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</si>
  <si>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</si>
  <si>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</si>
  <si>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</si>
  <si>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</si>
  <si>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</si>
  <si>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</si>
  <si>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</si>
  <si>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</si>
  <si>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</si>
  <si>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</si>
  <si>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</si>
  <si>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</si>
  <si>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</si>
  <si>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</si>
  <si>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</si>
  <si>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</si>
  <si>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</si>
  <si>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</si>
  <si>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</si>
  <si>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</si>
  <si>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</si>
  <si>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</si>
  <si>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</si>
  <si>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</si>
  <si>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</si>
  <si>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</si>
  <si>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</si>
  <si>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</si>
  <si>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</si>
  <si>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</si>
  <si>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</si>
  <si>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</si>
  <si>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</si>
  <si>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</si>
  <si>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</si>
  <si>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</si>
  <si>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</si>
  <si>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</si>
  <si>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</si>
  <si>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</si>
  <si>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</si>
  <si>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</si>
  <si>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</si>
  <si>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</si>
  <si>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</si>
  <si>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</si>
  <si>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</si>
  <si>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</si>
  <si>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</si>
  <si>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</si>
  <si>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</si>
  <si>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</si>
  <si>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</si>
  <si>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</si>
  <si>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</si>
  <si>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</si>
  <si>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</si>
  <si>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</si>
  <si>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</si>
  <si>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</si>
  <si>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</si>
  <si>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</si>
  <si>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</si>
  <si>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</si>
  <si>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</si>
  <si>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</si>
  <si>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</si>
  <si>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</si>
  <si>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</si>
  <si>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</si>
  <si>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</si>
  <si>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</si>
  <si>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</si>
  <si>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</si>
  <si>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</si>
  <si>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</si>
  <si>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</si>
  <si>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</si>
  <si>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</si>
  <si>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</si>
  <si>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</si>
  <si>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</si>
  <si>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</si>
  <si>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</si>
  <si>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</si>
  <si>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</si>
  <si>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</si>
  <si>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</si>
  <si>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</si>
  <si>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</si>
  <si>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</si>
  <si>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</si>
  <si>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</si>
  <si>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</si>
  <si>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</si>
  <si>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</si>
  <si>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</si>
  <si>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</si>
  <si>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</si>
  <si>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</si>
  <si>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</si>
  <si>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</si>
  <si>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</si>
  <si>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</si>
  <si>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</si>
  <si>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</si>
  <si>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</si>
  <si>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</si>
  <si>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</si>
  <si>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</si>
  <si>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</si>
  <si>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</si>
  <si>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</si>
  <si>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</si>
  <si>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</si>
  <si>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</si>
  <si>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</si>
  <si>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</si>
  <si>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</si>
  <si>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</si>
  <si>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</si>
  <si>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</si>
  <si>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</si>
  <si>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</si>
  <si>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</si>
  <si>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</si>
  <si>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</si>
  <si>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</si>
  <si>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</si>
  <si>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</si>
  <si>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</si>
  <si>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</si>
  <si>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</si>
  <si>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</si>
  <si>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</si>
  <si>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</si>
  <si>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</si>
  <si>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</si>
  <si>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</si>
  <si>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</si>
  <si>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</si>
  <si>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</si>
  <si>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</si>
  <si>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</si>
  <si>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</si>
  <si>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</si>
  <si>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</si>
  <si>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</si>
  <si>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</si>
  <si>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</si>
  <si>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</si>
  <si>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</si>
  <si>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</si>
  <si>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</si>
  <si>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</si>
  <si>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</si>
  <si>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</si>
  <si>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</si>
  <si>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</si>
  <si>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</si>
  <si>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</si>
  <si>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</si>
  <si>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</si>
  <si>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</si>
  <si>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</si>
  <si>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</si>
  <si>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</si>
  <si>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</si>
  <si>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</si>
  <si>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</si>
  <si>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</si>
  <si>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</si>
  <si>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</si>
  <si>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</si>
  <si>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</si>
  <si>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</si>
  <si>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</si>
  <si>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</si>
  <si>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</si>
  <si>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</si>
  <si>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</si>
  <si>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</si>
  <si>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</si>
  <si>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</si>
  <si>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</si>
  <si>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</si>
  <si>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</si>
  <si>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</si>
  <si>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</si>
  <si>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</si>
  <si>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</si>
  <si>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</si>
  <si>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</si>
  <si>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</si>
  <si>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</si>
  <si>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</si>
  <si>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</si>
  <si>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</si>
  <si>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</si>
  <si>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</si>
  <si>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</si>
  <si>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</si>
  <si>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</si>
  <si>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</si>
  <si>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</si>
  <si>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</si>
  <si>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</si>
  <si>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</si>
  <si>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</si>
  <si>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</si>
  <si>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</si>
  <si>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</si>
  <si>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</si>
  <si>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</si>
  <si>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</si>
  <si>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</si>
  <si>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</si>
  <si>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</si>
  <si>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</si>
  <si>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</si>
  <si>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</si>
  <si>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</si>
  <si>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</si>
  <si>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</si>
  <si>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</si>
  <si>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</si>
  <si>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</si>
  <si>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</si>
  <si>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</si>
  <si>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</si>
  <si>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</si>
  <si>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</si>
  <si>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</si>
  <si>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</si>
  <si>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</si>
  <si>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</si>
  <si>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</si>
  <si>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</si>
  <si>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</si>
  <si>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</si>
  <si>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</si>
  <si>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</si>
  <si>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</si>
  <si>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</si>
  <si>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</si>
  <si>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</si>
  <si>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</si>
  <si>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</si>
  <si>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</si>
  <si>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</si>
  <si>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</si>
  <si>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</si>
  <si>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</si>
  <si>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</si>
  <si>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</si>
  <si>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</si>
  <si>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</si>
  <si>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</si>
  <si>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</si>
  <si>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</si>
  <si>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</si>
  <si>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</si>
  <si>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</si>
  <si>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</si>
  <si>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</si>
  <si>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</si>
  <si>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</si>
  <si>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</si>
  <si>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</si>
  <si>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</si>
  <si>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</si>
  <si>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</si>
  <si>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</si>
  <si>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</si>
  <si>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</si>
  <si>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</si>
  <si>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</si>
  <si>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</si>
  <si>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</si>
  <si>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</si>
  <si>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</si>
  <si>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</si>
  <si>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</si>
  <si>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</si>
  <si>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</si>
  <si>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</si>
  <si>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</si>
  <si>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</si>
  <si>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</si>
  <si>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</si>
  <si>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</si>
  <si>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</si>
  <si>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</si>
  <si>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</si>
  <si>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</si>
  <si>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</si>
  <si>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</si>
  <si>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</si>
  <si>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</si>
  <si>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</si>
  <si>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</si>
  <si>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</si>
  <si>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</si>
  <si>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</si>
  <si>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</si>
  <si>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</si>
  <si>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</si>
  <si>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</si>
  <si>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</si>
  <si>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</si>
  <si>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</si>
  <si>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</si>
  <si>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</si>
  <si>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</si>
  <si>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</si>
  <si>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</si>
  <si>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</si>
  <si>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</si>
  <si>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</si>
  <si>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</si>
  <si>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</si>
  <si>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</si>
  <si>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</si>
  <si>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</si>
  <si>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</si>
  <si>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</si>
  <si>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</si>
  <si>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</si>
  <si>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</si>
  <si>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</si>
  <si>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</si>
  <si>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</si>
  <si>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</si>
  <si>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</si>
  <si>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</si>
  <si>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</si>
  <si>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</si>
  <si>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</si>
  <si>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</si>
  <si>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</si>
  <si>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</si>
  <si>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</si>
  <si>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</si>
  <si>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</si>
  <si>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</si>
  <si>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</si>
  <si>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</si>
  <si>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</si>
  <si>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</si>
  <si>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</si>
  <si>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</si>
  <si>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</si>
  <si>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</si>
  <si>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</si>
  <si>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</si>
  <si>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</si>
  <si>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</si>
  <si>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</si>
  <si>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</si>
  <si>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</si>
  <si>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</si>
  <si>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</si>
  <si>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</si>
  <si>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</si>
  <si>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</si>
  <si>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</si>
  <si>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</si>
  <si>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</si>
  <si>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</si>
  <si>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</si>
  <si>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</si>
  <si>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</si>
  <si>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</si>
  <si>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</si>
  <si>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</si>
  <si>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</si>
  <si>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</si>
  <si>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</si>
  <si>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</si>
  <si>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</si>
  <si>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</si>
  <si>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</si>
  <si>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</si>
  <si>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</si>
  <si>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</si>
  <si>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</si>
  <si>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</si>
  <si>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</si>
  <si>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</si>
  <si>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</si>
  <si>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</si>
  <si>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</si>
  <si>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</si>
  <si>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</si>
  <si>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</si>
  <si>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</si>
  <si>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</si>
  <si>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</si>
  <si>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</si>
  <si>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</si>
  <si>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</si>
  <si>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</si>
  <si>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</si>
  <si>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</si>
  <si>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</si>
  <si>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</si>
  <si>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</si>
  <si>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</si>
  <si>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</si>
  <si>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</si>
  <si>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</si>
  <si>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</si>
  <si>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</si>
  <si>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</si>
  <si>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</si>
  <si>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</si>
  <si>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</si>
  <si>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</si>
  <si>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</si>
  <si>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</si>
  <si>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</si>
  <si>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</si>
  <si>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</si>
  <si>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</si>
  <si>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</si>
  <si>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</si>
  <si>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</si>
  <si>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</si>
  <si>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</si>
  <si>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</si>
  <si>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</si>
  <si>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</si>
  <si>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</si>
  <si>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</si>
  <si>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</si>
  <si>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</si>
  <si>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</si>
  <si>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</si>
  <si>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</si>
  <si>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</si>
  <si>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</si>
  <si>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</si>
  <si>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</si>
  <si>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</si>
  <si>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</si>
  <si>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</si>
  <si>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</si>
  <si>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</si>
  <si>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</si>
  <si>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</si>
  <si>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</si>
  <si>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</si>
  <si>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</si>
  <si>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</si>
  <si>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</si>
  <si>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</si>
  <si>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</si>
  <si>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</si>
  <si>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</si>
  <si>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</si>
  <si>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</si>
  <si>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</si>
  <si>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</si>
  <si>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</si>
  <si>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</si>
  <si>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</si>
  <si>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</si>
  <si>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</si>
  <si>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</si>
  <si>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</si>
  <si>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</si>
  <si>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</si>
  <si>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</si>
  <si>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</si>
  <si>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</si>
  <si>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</si>
  <si>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</si>
  <si>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</si>
  <si>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</si>
  <si>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</si>
  <si>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</si>
  <si>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</si>
  <si>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</si>
  <si>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</si>
  <si>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</si>
  <si>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</si>
  <si>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</si>
  <si>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</si>
  <si>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</si>
  <si>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</si>
  <si>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</si>
  <si>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</si>
  <si>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</si>
  <si>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</si>
  <si>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</si>
  <si>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</si>
  <si>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</si>
  <si>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</si>
  <si>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</si>
  <si>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</si>
  <si>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</si>
  <si>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</si>
  <si>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</si>
  <si>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</si>
  <si>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</si>
  <si>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</si>
  <si>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</si>
  <si>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</si>
  <si>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</si>
  <si>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</si>
  <si>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</si>
  <si>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</si>
  <si>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</si>
  <si>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</si>
  <si>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</si>
  <si>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</si>
  <si>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</si>
  <si>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</si>
  <si>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</si>
  <si>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</si>
  <si>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</si>
  <si>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</si>
  <si>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</si>
  <si>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</si>
  <si>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</si>
  <si>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</si>
  <si>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</si>
  <si>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</si>
  <si>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</si>
  <si>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</si>
  <si>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</si>
  <si>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</si>
  <si>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</si>
  <si>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</si>
  <si>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</si>
  <si>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</si>
  <si>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</si>
  <si>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</si>
  <si>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</si>
  <si>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</si>
  <si>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</si>
  <si>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</si>
  <si>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</si>
  <si>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</si>
  <si>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</si>
  <si>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</si>
  <si>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</si>
  <si>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</si>
  <si>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</si>
  <si>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</si>
  <si>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</si>
  <si>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</si>
  <si>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</si>
  <si>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</si>
  <si>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</si>
  <si>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</si>
  <si>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</si>
  <si>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</si>
  <si>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</si>
  <si>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</si>
  <si>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</si>
  <si>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</si>
  <si>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</si>
  <si>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</si>
  <si>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</si>
  <si>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</si>
  <si>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</si>
  <si>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</si>
  <si>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</si>
  <si>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</si>
  <si>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</si>
  <si>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</si>
  <si>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</si>
  <si>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</si>
  <si>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</si>
  <si>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</si>
  <si>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</si>
  <si>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</si>
  <si>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</si>
  <si>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</si>
  <si>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</si>
  <si>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</si>
  <si>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</si>
  <si>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</si>
  <si>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</si>
  <si>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</si>
  <si>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</si>
  <si>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</si>
  <si>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</si>
  <si>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</si>
  <si>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</si>
  <si>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</si>
  <si>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</si>
  <si>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</si>
  <si>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</si>
  <si>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</si>
  <si>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</si>
  <si>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</si>
  <si>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</si>
  <si>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</si>
  <si>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</si>
  <si>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</si>
  <si>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</si>
  <si>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</si>
  <si>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</si>
  <si>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</si>
  <si>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</si>
  <si>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</si>
  <si>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</si>
  <si>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</si>
  <si>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</si>
  <si>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</si>
  <si>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</si>
  <si>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</si>
  <si>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</si>
  <si>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</si>
  <si>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</si>
  <si>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</si>
  <si>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</si>
  <si>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</si>
  <si>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</si>
  <si>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</si>
  <si>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</si>
  <si>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</si>
  <si>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</si>
  <si>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</si>
  <si>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</si>
  <si>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</si>
  <si>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</si>
  <si>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</si>
  <si>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</si>
  <si>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</si>
  <si>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</si>
  <si>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</si>
  <si>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</si>
  <si>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</si>
  <si>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</si>
  <si>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</si>
  <si>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</si>
  <si>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</si>
  <si>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</si>
  <si>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</si>
  <si>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</si>
  <si>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</si>
  <si>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</si>
  <si>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</si>
  <si>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</si>
  <si>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</si>
  <si>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</si>
  <si>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</si>
  <si>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</si>
  <si>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</si>
  <si>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</si>
  <si>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</si>
  <si>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</si>
  <si>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</si>
  <si>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</si>
  <si>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</si>
  <si>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</si>
  <si>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</si>
  <si>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</si>
  <si>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</si>
  <si>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</si>
  <si>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</si>
  <si>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</si>
  <si>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</si>
  <si>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</si>
  <si>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</si>
  <si>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</si>
  <si>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</si>
  <si>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</si>
  <si>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</si>
  <si>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</si>
  <si>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</si>
  <si>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</si>
  <si>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</si>
  <si>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</si>
  <si>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</si>
  <si>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</si>
  <si>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</si>
  <si>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</si>
  <si>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</si>
  <si>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</si>
  <si>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</si>
  <si>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</si>
  <si>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</si>
  <si>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</si>
  <si>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</si>
  <si>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</si>
  <si>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</si>
  <si>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</si>
  <si>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</si>
  <si>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</si>
  <si>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</si>
  <si>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</si>
  <si>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</si>
  <si>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</si>
  <si>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</si>
  <si>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</si>
  <si>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</si>
  <si>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</si>
  <si>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</si>
  <si>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</si>
  <si>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</si>
  <si>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</si>
  <si>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</si>
  <si>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</si>
  <si>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</si>
  <si>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</si>
  <si>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</si>
  <si>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</si>
  <si>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</si>
  <si>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</si>
  <si>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</si>
  <si>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</si>
  <si>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</si>
  <si>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</si>
  <si>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</si>
  <si>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</si>
  <si>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</si>
  <si>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</si>
  <si>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</si>
  <si>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</si>
  <si>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</si>
  <si>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</si>
  <si>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</si>
  <si>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</si>
  <si>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</si>
  <si>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</si>
  <si>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</si>
  <si>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</si>
  <si>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</si>
  <si>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</si>
  <si>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</si>
  <si>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</si>
  <si>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</si>
  <si>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</si>
  <si>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</si>
  <si>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</si>
  <si>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</si>
  <si>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</si>
  <si>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</si>
  <si>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</si>
  <si>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</si>
  <si>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</si>
  <si>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</si>
  <si>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</si>
  <si>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</si>
  <si>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</si>
  <si>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</si>
  <si>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</si>
  <si>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</si>
  <si>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</si>
  <si>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</si>
  <si>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</si>
  <si>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</si>
  <si>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</si>
  <si>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</si>
  <si>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</si>
  <si>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</si>
  <si>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</si>
  <si>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</si>
  <si>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</si>
  <si>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</si>
  <si>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</si>
  <si>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</si>
  <si>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</si>
  <si>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</si>
  <si>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</si>
  <si>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</si>
  <si>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</si>
  <si>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</si>
  <si>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</si>
  <si>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</si>
  <si>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</si>
  <si>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</si>
  <si>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</si>
  <si>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</si>
  <si>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</si>
  <si>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</si>
  <si>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</si>
  <si>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</si>
  <si>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</si>
  <si>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</si>
  <si>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</si>
  <si>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</si>
  <si>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</si>
  <si>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</si>
  <si>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</si>
  <si>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</si>
  <si>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</si>
  <si>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</si>
  <si>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</si>
  <si>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</si>
  <si>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</si>
  <si>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</si>
  <si>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</si>
  <si>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</si>
  <si>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</si>
  <si>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</si>
  <si>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</si>
  <si>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</si>
  <si>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</si>
  <si>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</si>
  <si>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</si>
  <si>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</si>
  <si>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</si>
  <si>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</si>
  <si>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</si>
  <si>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</si>
  <si>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</si>
  <si>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</si>
  <si>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</si>
  <si>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</si>
  <si>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</si>
  <si>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</si>
  <si>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</si>
  <si>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</si>
  <si>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</si>
  <si>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</si>
  <si>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</si>
  <si>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</si>
  <si>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</si>
  <si>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</si>
  <si>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</si>
  <si>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</si>
  <si>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</si>
  <si>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</si>
  <si>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</si>
  <si>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</si>
  <si>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</si>
  <si>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</si>
  <si>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</si>
  <si>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</si>
  <si>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</si>
  <si>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</si>
  <si>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</si>
  <si>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</si>
  <si>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</si>
  <si>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</si>
  <si>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</si>
  <si>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</si>
  <si>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</si>
  <si>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</si>
  <si>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</si>
  <si>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</si>
  <si>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</si>
  <si>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</si>
  <si>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</si>
  <si>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</si>
  <si>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</si>
  <si>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</si>
  <si>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</si>
  <si>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</si>
  <si>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</si>
  <si>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</si>
  <si>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</si>
  <si>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</si>
  <si>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</si>
  <si>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</si>
  <si>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</si>
  <si>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</si>
  <si>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</si>
  <si>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</si>
  <si>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</si>
  <si>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</si>
  <si>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</si>
  <si>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</si>
  <si>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</si>
  <si>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</si>
  <si>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</si>
  <si>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</si>
  <si>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</si>
  <si>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</si>
  <si>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</si>
  <si>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</si>
  <si>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</si>
  <si>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</si>
  <si>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</si>
  <si>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</si>
  <si>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</si>
  <si>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</si>
  <si>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</si>
  <si>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</si>
  <si>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</si>
  <si>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</si>
  <si>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</si>
  <si>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</si>
  <si>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</si>
  <si>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</si>
  <si>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</si>
  <si>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</si>
  <si>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</si>
  <si>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</si>
  <si>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</si>
  <si>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</si>
  <si>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</si>
  <si>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</si>
  <si>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</si>
  <si>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</si>
  <si>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</si>
  <si>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</si>
  <si>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</si>
  <si>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</si>
  <si>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</si>
  <si>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</si>
  <si>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</si>
  <si>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</si>
  <si>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</si>
  <si>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</si>
  <si>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</si>
  <si>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</si>
  <si>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</si>
  <si>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</si>
  <si>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</si>
  <si>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</si>
  <si>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</si>
  <si>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</si>
  <si>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</si>
  <si>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</si>
  <si>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</si>
  <si>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</si>
  <si>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</si>
  <si>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</si>
  <si>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</si>
  <si>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</si>
  <si>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</si>
  <si>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</si>
  <si>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</si>
  <si>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</si>
  <si>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</si>
  <si>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</si>
  <si>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</si>
  <si>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</si>
  <si>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</si>
  <si>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</si>
  <si>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</si>
  <si>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</si>
  <si>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</si>
  <si>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</si>
  <si>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</si>
  <si>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</si>
  <si>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</si>
  <si>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</si>
  <si>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</si>
  <si>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</si>
  <si>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</si>
  <si>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</si>
  <si>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</si>
  <si>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</si>
  <si>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</si>
  <si>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</si>
  <si>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</si>
  <si>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</si>
  <si>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</si>
  <si>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</si>
  <si>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</si>
  <si>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</si>
  <si>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</si>
  <si>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</si>
  <si>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</si>
  <si>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</si>
  <si>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</si>
  <si>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</si>
  <si>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</si>
  <si>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</si>
  <si>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</si>
  <si>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</si>
  <si>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</si>
  <si>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</si>
  <si>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</si>
  <si>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</si>
  <si>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</si>
  <si>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</si>
  <si>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</si>
  <si>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</si>
  <si>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</si>
  <si>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</si>
  <si>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</si>
  <si>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</si>
  <si>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</si>
  <si>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</si>
  <si>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</si>
  <si>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</si>
  <si>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</si>
  <si>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</si>
  <si>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</si>
  <si>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</si>
  <si>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</si>
  <si>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</si>
  <si>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</si>
  <si>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</si>
  <si>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</si>
  <si>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</si>
  <si>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</si>
  <si>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</si>
  <si>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</si>
  <si>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</si>
  <si>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</si>
  <si>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</si>
  <si>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</si>
  <si>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</si>
  <si>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</si>
  <si>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</si>
  <si>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</si>
  <si>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</si>
  <si>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</si>
  <si>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</si>
  <si>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</si>
  <si>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</si>
  <si>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</si>
  <si>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</si>
  <si>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</si>
  <si>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</si>
  <si>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</si>
  <si>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</si>
  <si>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</si>
  <si>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</si>
  <si>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</si>
  <si>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</si>
  <si>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</si>
  <si>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</si>
  <si>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</si>
  <si>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</si>
  <si>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</si>
  <si>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</si>
  <si>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</si>
  <si>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</si>
  <si>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</si>
  <si>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</si>
  <si>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</si>
  <si>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</si>
  <si>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</si>
  <si>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</si>
  <si>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</si>
  <si>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</si>
  <si>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</si>
  <si>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</si>
  <si>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</si>
  <si>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</si>
  <si>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</si>
  <si>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</si>
  <si>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</si>
  <si>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</si>
  <si>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</si>
  <si>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</si>
  <si>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</si>
  <si>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</si>
  <si>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</si>
  <si>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</si>
  <si>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</si>
  <si>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</si>
  <si>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</si>
  <si>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</si>
  <si>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</si>
  <si>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</si>
  <si>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</si>
  <si>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</si>
  <si>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</si>
  <si>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</si>
  <si>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</si>
  <si>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</si>
  <si>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</si>
  <si>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</si>
  <si>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</si>
  <si>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</si>
  <si>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</si>
  <si>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</si>
  <si>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</si>
  <si>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</si>
  <si>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</si>
  <si>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</si>
  <si>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</si>
  <si>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</si>
  <si>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</si>
  <si>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</si>
  <si>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</si>
  <si>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</si>
  <si>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</si>
  <si>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</si>
  <si>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</si>
  <si>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</si>
  <si>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</si>
  <si>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</si>
  <si>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</si>
  <si>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</si>
  <si>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</si>
  <si>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</si>
  <si>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</si>
  <si>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</si>
  <si>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</si>
  <si>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</si>
  <si>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</si>
  <si>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</si>
  <si>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</si>
  <si>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</si>
  <si>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</si>
  <si>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</si>
  <si>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</si>
  <si>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</si>
  <si>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</si>
  <si>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</si>
  <si>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</si>
  <si>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</si>
  <si>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</si>
  <si>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</si>
  <si>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</si>
  <si>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</si>
  <si>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</si>
  <si>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</si>
  <si>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</si>
  <si>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</si>
  <si>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</si>
  <si>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</si>
  <si>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</si>
  <si>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</si>
  <si>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</si>
  <si>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</si>
  <si>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</si>
  <si>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</si>
  <si>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</si>
  <si>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</si>
  <si>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</si>
  <si>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</si>
  <si>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</si>
  <si>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</si>
  <si>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</si>
  <si>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</si>
  <si>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</si>
  <si>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</si>
  <si>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</si>
  <si>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</si>
  <si>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</si>
  <si>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</si>
  <si>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</si>
  <si>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</si>
  <si>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</si>
  <si>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</si>
  <si>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</si>
  <si>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</si>
  <si>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</si>
  <si>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</si>
  <si>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</si>
  <si>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</si>
  <si>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</si>
  <si>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</si>
  <si>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</si>
  <si>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</si>
  <si>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</si>
  <si>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</si>
  <si>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</si>
  <si>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</si>
  <si>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</si>
  <si>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</si>
  <si>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</si>
  <si>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</si>
  <si>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</si>
  <si>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</si>
  <si>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</si>
  <si>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</si>
  <si>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</si>
  <si>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</si>
  <si>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</si>
  <si>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</si>
  <si>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</si>
  <si>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</si>
  <si>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</si>
  <si>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</si>
  <si>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</si>
  <si>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</si>
  <si>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</si>
  <si>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</si>
  <si>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</si>
  <si>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</si>
  <si>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</si>
  <si>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</si>
  <si>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</si>
  <si>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</si>
  <si>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</si>
  <si>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</si>
  <si>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</si>
  <si>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</si>
  <si>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</si>
  <si>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</si>
  <si>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</si>
  <si>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</si>
  <si>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</si>
  <si>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</si>
  <si>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</si>
  <si>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</si>
  <si>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</si>
  <si>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</si>
  <si>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</si>
  <si>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</si>
  <si>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</si>
  <si>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</si>
  <si>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</si>
  <si>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</si>
  <si>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</si>
  <si>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</si>
  <si>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</si>
  <si>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</si>
  <si>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</si>
  <si>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</si>
  <si>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</si>
  <si>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</si>
  <si>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</si>
  <si>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</si>
  <si>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</si>
  <si>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</si>
  <si>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</si>
  <si>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</si>
  <si>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</si>
  <si>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</si>
  <si>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</si>
  <si>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</si>
  <si>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</si>
  <si>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</si>
  <si>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</si>
  <si>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</si>
  <si>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</si>
  <si>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</si>
  <si>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</si>
  <si>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</si>
  <si>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</si>
  <si>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</si>
  <si>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</si>
  <si>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</si>
  <si>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</si>
  <si>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</si>
  <si>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</si>
  <si>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</si>
  <si>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</si>
  <si>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</si>
  <si>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</si>
  <si>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</si>
  <si>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</si>
  <si>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</si>
  <si>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</si>
  <si>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</si>
  <si>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</si>
  <si>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</si>
  <si>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</si>
  <si>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</si>
  <si>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</si>
  <si>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</si>
  <si>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</si>
  <si>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</si>
  <si>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</si>
  <si>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</si>
  <si>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</si>
  <si>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</si>
  <si>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</si>
  <si>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</si>
  <si>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</si>
  <si>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</si>
  <si>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</si>
  <si>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</si>
  <si>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</si>
  <si>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</si>
  <si>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</si>
  <si>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</si>
  <si>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</si>
  <si>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</si>
  <si>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</si>
  <si>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</si>
  <si>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</si>
  <si>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</si>
  <si>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</si>
  <si>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</si>
  <si>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</si>
  <si>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</si>
  <si>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</si>
  <si>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</si>
  <si>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</si>
  <si>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</si>
  <si>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</si>
  <si>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</si>
  <si>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</si>
  <si>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</si>
  <si>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</si>
  <si>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</si>
  <si>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</si>
  <si>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</si>
  <si>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</si>
  <si>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</si>
  <si>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</si>
  <si>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</si>
  <si>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</si>
  <si>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</si>
  <si>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</si>
  <si>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</si>
  <si>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</si>
  <si>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</si>
  <si>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</si>
  <si>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</si>
  <si>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</si>
  <si>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</si>
  <si>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</si>
  <si>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</si>
  <si>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</si>
  <si>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</si>
  <si>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</si>
  <si>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</si>
  <si>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</si>
  <si>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</si>
  <si>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</si>
  <si>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</si>
  <si>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</si>
  <si>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</si>
  <si>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</si>
  <si>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</si>
  <si>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</si>
  <si>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</si>
  <si>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</si>
  <si>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</si>
  <si>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</si>
  <si>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</si>
  <si>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</si>
  <si>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</si>
  <si>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</si>
  <si>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</si>
  <si>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</si>
  <si>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</si>
  <si>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</si>
  <si>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</si>
  <si>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</si>
  <si>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</si>
  <si>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</si>
  <si>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</si>
  <si>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</si>
  <si>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</si>
  <si>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</si>
  <si>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</si>
  <si>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</si>
  <si>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</si>
  <si>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</si>
  <si>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</si>
  <si>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</si>
  <si>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</si>
  <si>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</si>
  <si>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</si>
  <si>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</si>
  <si>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</si>
  <si>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</si>
  <si>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</si>
  <si>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</si>
  <si>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</si>
  <si>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</si>
  <si>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</si>
  <si>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</si>
  <si>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</si>
  <si>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</si>
  <si>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</si>
  <si>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</si>
  <si>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</si>
  <si>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</si>
  <si>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</si>
  <si>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</si>
  <si>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</si>
  <si>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</si>
  <si>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</si>
  <si>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</si>
  <si>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</si>
  <si>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</si>
  <si>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</si>
  <si>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</si>
  <si>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</si>
  <si>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</si>
  <si>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</si>
  <si>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</si>
  <si>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</si>
  <si>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</si>
  <si>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</si>
  <si>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</si>
  <si>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</si>
  <si>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</si>
  <si>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</si>
  <si>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</si>
  <si>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</si>
  <si>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</si>
  <si>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</si>
  <si>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</si>
  <si>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</si>
  <si>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</si>
  <si>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</si>
  <si>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</si>
  <si>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</si>
  <si>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</si>
  <si>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</si>
  <si>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</si>
  <si>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</si>
  <si>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</si>
  <si>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</si>
  <si>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</si>
  <si>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</si>
  <si>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</si>
  <si>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</si>
  <si>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</si>
  <si>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</si>
  <si>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</si>
  <si>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</si>
  <si>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</si>
  <si>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</si>
  <si>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</si>
  <si>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</si>
  <si>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</si>
  <si>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</si>
  <si>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</si>
  <si>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</si>
  <si>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</si>
  <si>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</si>
  <si>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</si>
  <si>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</si>
  <si>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</si>
  <si>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</si>
  <si>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</si>
  <si>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</si>
  <si>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</si>
  <si>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</si>
  <si>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</si>
  <si>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</si>
  <si>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</si>
  <si>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</si>
  <si>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</si>
  <si>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</si>
  <si>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</si>
  <si>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</si>
  <si>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</si>
  <si>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</si>
  <si>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</si>
  <si>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</si>
  <si>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</si>
  <si>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</si>
  <si>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</si>
  <si>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</si>
  <si>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</si>
  <si>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</si>
  <si>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</si>
  <si>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</si>
  <si>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</si>
  <si>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</si>
  <si>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</si>
  <si>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</si>
  <si>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</si>
  <si>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</si>
  <si>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</si>
  <si>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</si>
  <si>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</si>
  <si>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</si>
  <si>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</si>
  <si>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</si>
  <si>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</si>
  <si>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</si>
  <si>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</si>
  <si>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</si>
  <si>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</si>
  <si>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</si>
  <si>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</si>
  <si>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</si>
  <si>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</si>
  <si>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</si>
  <si>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</si>
  <si>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</si>
  <si>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</si>
  <si>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</si>
  <si>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</si>
  <si>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</si>
  <si>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</si>
  <si>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</si>
  <si>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</si>
  <si>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</si>
  <si>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</si>
  <si>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</si>
  <si>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</si>
  <si>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</si>
  <si>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</si>
  <si>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</si>
  <si>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</si>
  <si>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</si>
  <si>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</si>
  <si>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</si>
  <si>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</si>
  <si>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</si>
  <si>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</si>
  <si>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</si>
  <si>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</si>
  <si>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</si>
  <si>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</si>
  <si>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</si>
  <si>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</si>
  <si>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</si>
  <si>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</si>
  <si>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</si>
  <si>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</si>
  <si>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</si>
  <si>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</si>
  <si>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</si>
  <si>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</si>
  <si>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</si>
  <si>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</si>
  <si>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</si>
  <si>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</si>
  <si>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</si>
  <si>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</si>
  <si>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</si>
  <si>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</si>
  <si>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</si>
  <si>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</si>
  <si>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</si>
  <si>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</si>
  <si>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</si>
  <si>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</si>
  <si>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</si>
  <si>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</si>
  <si>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</si>
  <si>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</si>
  <si>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</si>
  <si>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</si>
  <si>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</si>
  <si>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</si>
  <si>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</si>
  <si>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</si>
  <si>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</si>
  <si>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</si>
  <si>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</si>
  <si>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</si>
  <si>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</si>
  <si>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</si>
  <si>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</si>
  <si>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</si>
  <si>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</si>
  <si>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</si>
  <si>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</si>
  <si>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</si>
  <si>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</si>
  <si>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</si>
  <si>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</si>
  <si>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</si>
  <si>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</si>
  <si>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</si>
  <si>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</si>
  <si>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</si>
  <si>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</si>
  <si>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</si>
  <si>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</si>
  <si>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</si>
  <si>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</si>
  <si>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</si>
  <si>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</si>
  <si>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</si>
  <si>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</si>
  <si>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</si>
  <si>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</si>
  <si>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</si>
  <si>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</si>
  <si>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</si>
  <si>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</si>
  <si>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</si>
  <si>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</si>
  <si>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</si>
  <si>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</si>
  <si>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</si>
  <si>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</si>
  <si>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</si>
  <si>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</si>
  <si>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</si>
  <si>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</si>
  <si>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</si>
  <si>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</si>
  <si>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</si>
  <si>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</si>
  <si>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</si>
  <si>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</si>
  <si>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</si>
  <si>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</si>
  <si>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</si>
  <si>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</si>
  <si>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</si>
  <si>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</si>
  <si>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</si>
  <si>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</si>
  <si>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</si>
  <si>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</si>
  <si>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</si>
  <si>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</si>
  <si>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</si>
  <si>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</si>
  <si>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</si>
  <si>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</si>
  <si>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</si>
  <si>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</si>
  <si>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</si>
  <si>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</si>
  <si>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</si>
  <si>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</si>
  <si>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</si>
  <si>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</si>
  <si>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</si>
  <si>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</si>
  <si>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</si>
  <si>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</si>
  <si>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</si>
  <si>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</si>
  <si>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</si>
  <si>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</si>
  <si>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</si>
  <si>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</si>
  <si>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</si>
  <si>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</si>
  <si>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</si>
  <si>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</si>
  <si>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</si>
  <si>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</si>
  <si>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</si>
  <si>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</si>
  <si>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</si>
  <si>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</si>
  <si>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</si>
  <si>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</si>
  <si>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</si>
  <si>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</si>
  <si>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</si>
  <si>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</si>
  <si>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</si>
  <si>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</si>
  <si>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</si>
  <si>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</si>
  <si>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</si>
  <si>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</si>
  <si>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</si>
  <si>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</si>
  <si>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</si>
  <si>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</si>
  <si>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</si>
  <si>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</si>
  <si>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</si>
  <si>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</si>
  <si>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</si>
  <si>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</si>
  <si>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</si>
  <si>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</si>
  <si>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</si>
  <si>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</si>
  <si>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</si>
  <si>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</si>
  <si>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</si>
  <si>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</si>
  <si>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</si>
  <si>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</si>
  <si>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</si>
  <si>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</si>
  <si>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</si>
  <si>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</si>
  <si>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</si>
  <si>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</si>
  <si>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</si>
  <si>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</si>
  <si>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</si>
  <si>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</si>
  <si>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</si>
  <si>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</si>
  <si>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</si>
  <si>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</si>
  <si>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</si>
  <si>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</si>
  <si>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</si>
  <si>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</si>
  <si>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</si>
  <si>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</si>
  <si>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</si>
  <si>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</si>
  <si>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</si>
  <si>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</si>
  <si>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</si>
  <si>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</si>
  <si>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</si>
  <si>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</si>
  <si>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</si>
  <si>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</si>
  <si>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</si>
  <si>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</si>
  <si>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</si>
  <si>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</si>
  <si>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</si>
  <si>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</si>
  <si>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</si>
  <si>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</si>
  <si>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</si>
  <si>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</si>
  <si>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</si>
  <si>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</si>
  <si>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</si>
  <si>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</si>
  <si>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</si>
  <si>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</si>
  <si>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</si>
  <si>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</si>
  <si>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</si>
  <si>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</si>
  <si>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</si>
  <si>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</si>
  <si>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</si>
  <si>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</si>
  <si>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</si>
  <si>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</si>
  <si>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</si>
  <si>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</si>
  <si>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</si>
  <si>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</si>
  <si>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</si>
  <si>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</si>
  <si>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</si>
  <si>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</si>
  <si>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</si>
  <si>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</si>
  <si>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</si>
  <si>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</si>
  <si>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</si>
  <si>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</si>
  <si>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</si>
  <si>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</si>
  <si>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</si>
  <si>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</si>
  <si>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</si>
  <si>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</si>
  <si>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</si>
  <si>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</si>
  <si>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</si>
  <si>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</si>
  <si>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</si>
  <si>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</si>
  <si>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</si>
  <si>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</si>
  <si>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</si>
  <si>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</si>
  <si>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</si>
  <si>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</si>
  <si>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</si>
  <si>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</si>
  <si>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</si>
  <si>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</si>
  <si>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</si>
  <si>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</si>
  <si>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</si>
  <si>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</si>
  <si>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</si>
  <si>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</si>
  <si>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</si>
  <si>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</si>
  <si>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</si>
  <si>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</si>
  <si>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</si>
  <si>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</si>
  <si>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</si>
  <si>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</si>
  <si>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</si>
  <si>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</si>
  <si>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</si>
  <si>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</si>
  <si>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</si>
  <si>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</si>
  <si>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</si>
  <si>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</si>
  <si>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</si>
  <si>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</si>
  <si>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</si>
  <si>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</si>
  <si>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</si>
  <si>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</si>
  <si>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</si>
  <si>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</si>
  <si>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</si>
  <si>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</si>
  <si>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</si>
  <si>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</si>
  <si>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</si>
  <si>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</si>
  <si>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</si>
  <si>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</si>
  <si>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</si>
  <si>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</si>
  <si>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</si>
  <si>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</si>
  <si>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</si>
  <si>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</si>
  <si>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</si>
  <si>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</si>
  <si>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</si>
  <si>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</si>
  <si>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</si>
  <si>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</si>
  <si>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</si>
  <si>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</si>
  <si>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</si>
  <si>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</si>
  <si>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</si>
  <si>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</si>
  <si>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</si>
  <si>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</si>
  <si>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</si>
  <si>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</si>
  <si>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</si>
  <si>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</si>
  <si>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</si>
  <si>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</si>
  <si>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</si>
  <si>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</si>
  <si>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</si>
  <si>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</si>
  <si>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</si>
  <si>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</si>
  <si>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</si>
  <si>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</si>
  <si>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</si>
  <si>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</si>
  <si>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</si>
  <si>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</si>
  <si>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</si>
  <si>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</si>
  <si>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</si>
  <si>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</si>
  <si>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</si>
  <si>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</si>
  <si>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</si>
  <si>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</si>
  <si>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</si>
  <si>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</si>
  <si>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</si>
  <si>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</si>
  <si>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</si>
  <si>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</si>
  <si>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</si>
  <si>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</si>
  <si>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</si>
  <si>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</si>
  <si>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</si>
  <si>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</si>
  <si>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</si>
  <si>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</si>
  <si>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</si>
  <si>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</si>
  <si>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</si>
  <si>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</si>
  <si>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</si>
  <si>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</si>
  <si>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</si>
  <si>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</si>
  <si>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</si>
  <si>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</si>
  <si>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</si>
  <si>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</si>
  <si>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</si>
  <si>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</si>
  <si>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</si>
  <si>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</si>
  <si>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</si>
  <si>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</si>
  <si>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</si>
  <si>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</si>
  <si>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</si>
  <si>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</si>
  <si>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</si>
  <si>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</si>
  <si>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</si>
  <si>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</si>
  <si>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</si>
  <si>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</si>
  <si>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</si>
  <si>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</si>
  <si>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</si>
  <si>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</si>
  <si>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</si>
  <si>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</si>
  <si>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</si>
  <si>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</si>
  <si>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</si>
  <si>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</si>
  <si>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</si>
  <si>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</si>
  <si>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</si>
  <si>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</si>
  <si>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</si>
  <si>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</si>
  <si>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</si>
  <si>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</si>
  <si>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</si>
  <si>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</si>
  <si>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</si>
  <si>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</si>
  <si>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</si>
  <si>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</si>
  <si>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</si>
  <si>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</si>
  <si>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</si>
  <si>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</si>
  <si>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</si>
  <si>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</si>
  <si>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</si>
  <si>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</si>
  <si>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</si>
  <si>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</si>
  <si>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</si>
  <si>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</si>
  <si>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</si>
  <si>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</si>
  <si>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</si>
  <si>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</si>
  <si>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</si>
  <si>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</si>
  <si>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</si>
  <si>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</si>
  <si>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</si>
  <si>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</si>
  <si>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</si>
  <si>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</si>
  <si>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</si>
  <si>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</si>
  <si>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</si>
  <si>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</si>
  <si>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</si>
  <si>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</si>
  <si>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</si>
  <si>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</si>
  <si>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</si>
  <si>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</si>
  <si>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</si>
  <si>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</si>
  <si>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</si>
  <si>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</si>
  <si>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</si>
  <si>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</si>
  <si>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</si>
  <si>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</si>
  <si>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</si>
  <si>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</si>
  <si>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</si>
  <si>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</si>
  <si>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</si>
  <si>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</si>
  <si>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</si>
  <si>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</si>
  <si>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</si>
  <si>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</si>
  <si>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</si>
  <si>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</si>
  <si>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</si>
  <si>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</si>
  <si>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</si>
  <si>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</si>
  <si>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</si>
  <si>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</si>
  <si>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</si>
  <si>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</si>
  <si>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</si>
  <si>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</si>
  <si>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</si>
  <si>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</si>
  <si>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</si>
  <si>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</si>
  <si>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</si>
  <si>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</si>
  <si>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</si>
  <si>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</si>
  <si>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</si>
  <si>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</si>
  <si>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</si>
  <si>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</si>
  <si>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</si>
  <si>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</si>
  <si>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</si>
  <si>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</si>
  <si>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</si>
  <si>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</si>
  <si>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</si>
  <si>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</si>
  <si>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</si>
  <si>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</si>
  <si>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</si>
  <si>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</si>
  <si>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</si>
  <si>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</si>
  <si>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</si>
  <si>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</si>
  <si>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</si>
  <si>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</si>
  <si>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</si>
  <si>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</si>
  <si>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</si>
  <si>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</si>
  <si>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</si>
  <si>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</si>
  <si>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</si>
  <si>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</si>
  <si>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</si>
  <si>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</si>
  <si>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</si>
  <si>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</si>
  <si>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</si>
  <si>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</si>
  <si>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</si>
  <si>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</si>
  <si>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</si>
  <si>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</si>
  <si>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</si>
  <si>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</si>
  <si>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</si>
  <si>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</si>
  <si>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</si>
  <si>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</si>
  <si>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</si>
  <si>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</si>
  <si>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</si>
  <si>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</si>
  <si>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</si>
  <si>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</si>
  <si>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</si>
  <si>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</si>
  <si>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</si>
  <si>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</si>
  <si>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</si>
  <si>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</si>
  <si>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</si>
  <si>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</si>
  <si>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</si>
  <si>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</si>
  <si>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</si>
  <si>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</si>
  <si>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</si>
  <si>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</si>
  <si>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</si>
  <si>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</si>
  <si>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</si>
  <si>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</si>
  <si>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</si>
  <si>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</si>
  <si>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</si>
  <si>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</si>
  <si>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</si>
  <si>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</si>
  <si>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</si>
  <si>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</si>
  <si>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</si>
  <si>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</si>
  <si>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</si>
  <si>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</si>
  <si>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</si>
  <si>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</si>
  <si>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</si>
  <si>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</si>
  <si>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</si>
  <si>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</si>
  <si>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</si>
  <si>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</si>
  <si>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</si>
  <si>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</si>
  <si>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</si>
  <si>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</si>
  <si>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</si>
  <si>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</si>
  <si>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</si>
  <si>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</si>
  <si>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</si>
  <si>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</si>
  <si>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</si>
  <si>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</si>
  <si>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</si>
  <si>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</si>
  <si>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</si>
  <si>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</si>
  <si>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</si>
  <si>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</si>
  <si>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</si>
  <si>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</si>
  <si>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</si>
  <si>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</si>
  <si>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</si>
  <si>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</si>
  <si>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</si>
  <si>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</si>
  <si>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</si>
  <si>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</si>
  <si>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</si>
  <si>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</si>
  <si>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</si>
  <si>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</si>
  <si>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</si>
  <si>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</si>
  <si>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</si>
  <si>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</si>
  <si>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</si>
  <si>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</si>
  <si>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</si>
  <si>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</si>
  <si>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</si>
  <si>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</si>
  <si>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</si>
  <si>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</si>
  <si>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</si>
  <si>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</si>
  <si>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</si>
  <si>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</si>
  <si>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</si>
  <si>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</si>
  <si>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</si>
  <si>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</si>
  <si>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</si>
  <si>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</si>
  <si>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</si>
  <si>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</si>
  <si>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</si>
  <si>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</si>
  <si>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</si>
  <si>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</si>
  <si>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</si>
  <si>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</si>
  <si>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</si>
  <si>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</si>
  <si>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</si>
  <si>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</si>
  <si>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</si>
  <si>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</si>
  <si>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</si>
  <si>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</si>
  <si>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</si>
  <si>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</si>
  <si>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</si>
  <si>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</si>
  <si>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</si>
  <si>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</si>
  <si>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</si>
  <si>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</si>
  <si>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</si>
  <si>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</si>
  <si>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</si>
  <si>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</si>
  <si>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</si>
  <si>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</si>
  <si>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</si>
  <si>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</si>
  <si>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</si>
  <si>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</si>
  <si>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</si>
  <si>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</si>
  <si>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</si>
  <si>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</si>
  <si>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</si>
  <si>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</si>
  <si>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</si>
  <si>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</si>
  <si>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</si>
  <si>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</si>
  <si>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</si>
  <si>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</si>
  <si>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</si>
  <si>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</si>
  <si>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</si>
  <si>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</si>
  <si>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</si>
  <si>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</si>
  <si>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</si>
  <si>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</si>
  <si>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</si>
  <si>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</si>
  <si>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</si>
  <si>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</si>
  <si>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</si>
  <si>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</si>
  <si>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</si>
  <si>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</si>
  <si>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</si>
  <si>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</si>
  <si>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</si>
  <si>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</si>
  <si>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</si>
  <si>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</si>
  <si>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</si>
  <si>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</si>
  <si>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</si>
  <si>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</si>
  <si>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</si>
  <si>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</si>
  <si>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</si>
  <si>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</si>
  <si>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</si>
  <si>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</si>
  <si>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</si>
  <si>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</si>
  <si>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</si>
  <si>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</si>
  <si>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</si>
  <si>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</si>
  <si>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</si>
  <si>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</si>
  <si>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</si>
  <si>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</si>
  <si>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</si>
  <si>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</si>
  <si>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</si>
  <si>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</si>
  <si>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</si>
  <si>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</si>
  <si>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</si>
  <si>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</si>
  <si>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</si>
  <si>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</si>
  <si>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</si>
  <si>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</si>
  <si>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</si>
  <si>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</si>
  <si>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</si>
  <si>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</si>
  <si>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</si>
  <si>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</si>
  <si>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</si>
  <si>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</si>
  <si>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</si>
  <si>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</si>
  <si>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</si>
  <si>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</si>
  <si>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</si>
  <si>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</si>
  <si>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</si>
  <si>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</si>
  <si>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</si>
  <si>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</si>
  <si>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</si>
  <si>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</si>
  <si>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</si>
  <si>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</si>
  <si>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</si>
  <si>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</si>
  <si>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</si>
  <si>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</si>
  <si>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</si>
  <si>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</si>
  <si>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</si>
  <si>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</si>
  <si>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</si>
  <si>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</si>
  <si>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</si>
  <si>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</si>
  <si>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</si>
  <si>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</si>
  <si>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</si>
  <si>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</si>
  <si>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</si>
  <si>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</si>
  <si>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</si>
  <si>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</si>
  <si>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</si>
  <si>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</si>
  <si>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</si>
  <si>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</si>
  <si>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</si>
  <si>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</si>
  <si>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</si>
  <si>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</si>
  <si>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</si>
  <si>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</si>
  <si>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</si>
  <si>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</si>
  <si>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</si>
  <si>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</si>
  <si>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</si>
  <si>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</si>
  <si>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</si>
  <si>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</si>
  <si>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</si>
  <si>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</si>
  <si>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</si>
  <si>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</si>
  <si>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</si>
  <si>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</si>
  <si>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</si>
  <si>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</si>
  <si>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</si>
  <si>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</si>
  <si>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</si>
  <si>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</si>
  <si>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</si>
  <si>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</si>
  <si>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</si>
  <si>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</si>
  <si>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</si>
  <si>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</si>
  <si>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</si>
  <si>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</si>
  <si>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</si>
  <si>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</si>
  <si>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</si>
  <si>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</si>
  <si>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</si>
  <si>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</si>
  <si>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</si>
  <si>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</si>
  <si>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</si>
  <si>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</si>
  <si>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</si>
  <si>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</si>
  <si>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</si>
  <si>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</si>
  <si>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</si>
  <si>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</si>
  <si>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</si>
  <si>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</si>
  <si>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</si>
  <si>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</si>
  <si>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</si>
  <si>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</si>
  <si>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</si>
  <si>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</si>
  <si>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</si>
  <si>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</si>
  <si>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</si>
  <si>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</si>
  <si>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</si>
  <si>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</si>
  <si>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</si>
  <si>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</si>
  <si>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</si>
  <si>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</si>
  <si>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</si>
  <si>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</si>
  <si>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</si>
  <si>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</si>
  <si>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</si>
  <si>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</si>
  <si>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</si>
  <si>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</si>
  <si>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</si>
  <si>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</si>
  <si>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</si>
  <si>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</si>
  <si>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</si>
  <si>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</si>
  <si>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</si>
  <si>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</si>
  <si>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</si>
  <si>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</si>
  <si>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</si>
  <si>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</si>
  <si>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</si>
  <si>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</si>
  <si>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</si>
  <si>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</si>
  <si>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</si>
  <si>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</si>
  <si>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</si>
  <si>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</si>
  <si>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</si>
  <si>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</si>
  <si>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</si>
  <si>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</si>
  <si>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</si>
  <si>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</si>
  <si>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</si>
  <si>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</si>
  <si>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</si>
  <si>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</si>
  <si>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</si>
  <si>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</si>
  <si>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</si>
  <si>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</si>
  <si>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</si>
  <si>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</si>
  <si>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</si>
  <si>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</si>
  <si>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</si>
  <si>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</si>
  <si>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</si>
  <si>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</si>
  <si>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</si>
  <si>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</si>
  <si>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</si>
  <si>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</si>
  <si>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</si>
  <si>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</si>
  <si>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</si>
  <si>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</si>
  <si>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</si>
  <si>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</si>
  <si>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</si>
  <si>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</si>
  <si>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</si>
  <si>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</si>
  <si>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</si>
  <si>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</si>
  <si>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</si>
  <si>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</si>
  <si>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</si>
  <si>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</si>
  <si>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</si>
  <si>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</si>
  <si>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</si>
  <si>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</si>
  <si>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</si>
  <si>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</si>
  <si>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</si>
  <si>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</si>
  <si>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</si>
  <si>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</si>
  <si>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</si>
  <si>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</si>
  <si>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</si>
  <si>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</si>
  <si>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</si>
  <si>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</si>
  <si>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</si>
  <si>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</si>
  <si>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</si>
  <si>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</si>
  <si>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</si>
  <si>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</si>
  <si>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</si>
  <si>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</si>
  <si>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</si>
  <si>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</si>
  <si>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</si>
  <si>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</si>
  <si>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</si>
  <si>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</si>
  <si>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</si>
  <si>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</si>
  <si>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</si>
  <si>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</si>
  <si>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</si>
  <si>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</si>
  <si>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</si>
  <si>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</si>
  <si>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</si>
  <si>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</si>
  <si>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</si>
  <si>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</si>
  <si>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</si>
  <si>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</si>
  <si>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</si>
  <si>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</si>
  <si>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</si>
  <si>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</si>
  <si>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</si>
  <si>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</si>
  <si>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</si>
  <si>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</si>
  <si>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</si>
  <si>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</si>
  <si>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</si>
  <si>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</si>
  <si>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</si>
  <si>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</si>
  <si>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</si>
  <si>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</si>
  <si>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</si>
  <si>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</si>
  <si>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</si>
  <si>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</si>
  <si>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</si>
  <si>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</si>
  <si>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</si>
  <si>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</si>
  <si>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</si>
  <si>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</si>
  <si>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</si>
  <si>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</si>
  <si>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</si>
  <si>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</si>
  <si>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</si>
  <si>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</si>
  <si>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</si>
  <si>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</si>
  <si>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</si>
  <si>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</si>
  <si>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</si>
  <si>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</si>
  <si>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</si>
  <si>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</si>
  <si>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</si>
  <si>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</si>
  <si>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</si>
  <si>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</si>
  <si>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</si>
  <si>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</si>
  <si>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</si>
  <si>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</si>
  <si>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</si>
  <si>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</si>
  <si>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</si>
  <si>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</si>
  <si>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</si>
  <si>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</si>
  <si>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</si>
  <si>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</si>
  <si>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</si>
  <si>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</si>
  <si>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</si>
  <si>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</si>
  <si>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</si>
  <si>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</si>
  <si>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</si>
  <si>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</si>
  <si>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</si>
  <si>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</si>
  <si>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</si>
  <si>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</si>
  <si>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</si>
  <si>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</si>
  <si>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</si>
  <si>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</si>
  <si>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</si>
  <si>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</si>
  <si>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</si>
  <si>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</si>
  <si>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</si>
  <si>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</si>
  <si>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</si>
  <si>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</si>
  <si>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</si>
  <si>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</si>
  <si>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</si>
  <si>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</si>
  <si>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</si>
  <si>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</si>
  <si>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</si>
  <si>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</si>
  <si>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</si>
  <si>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</si>
  <si>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</si>
  <si>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</si>
  <si>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</si>
  <si>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</si>
  <si>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</si>
  <si>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</si>
  <si>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</si>
  <si>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</si>
  <si>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</si>
  <si>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</si>
  <si>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</si>
  <si>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</si>
  <si>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</si>
  <si>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</si>
  <si>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</si>
  <si>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</si>
  <si>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</si>
  <si>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</si>
  <si>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</si>
  <si>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</si>
  <si>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</si>
  <si>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</si>
  <si>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</si>
  <si>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</si>
  <si>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</si>
  <si>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</si>
  <si>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</si>
  <si>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</si>
  <si>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</si>
  <si>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</si>
  <si>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</si>
  <si>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</si>
  <si>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</si>
  <si>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</si>
  <si>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</si>
  <si>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</si>
  <si>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</si>
  <si>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</si>
  <si>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</si>
  <si>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</si>
  <si>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</si>
  <si>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</si>
  <si>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</si>
  <si>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</si>
  <si>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</si>
  <si>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</si>
  <si>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</si>
  <si>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</si>
  <si>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</si>
  <si>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</si>
  <si>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</si>
  <si>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</si>
  <si>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</si>
  <si>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</si>
  <si>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</si>
  <si>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</si>
  <si>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</si>
  <si>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</si>
  <si>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</si>
  <si>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</si>
  <si>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</si>
  <si>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</si>
  <si>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</si>
  <si>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</si>
  <si>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</si>
  <si>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</si>
  <si>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</si>
  <si>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</si>
  <si>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</si>
  <si>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</si>
  <si>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</si>
  <si>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</si>
  <si>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</si>
  <si>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</si>
  <si>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</si>
  <si>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</si>
  <si>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</si>
  <si>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</si>
  <si>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</si>
  <si>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</si>
  <si>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</si>
  <si>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</si>
  <si>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</si>
  <si>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</si>
  <si>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</si>
  <si>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</si>
  <si>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</si>
  <si>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</si>
  <si>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</si>
  <si>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</si>
  <si>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</si>
  <si>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</si>
  <si>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</si>
  <si>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</si>
  <si>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</si>
  <si>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</si>
  <si>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</si>
  <si>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</si>
  <si>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</si>
  <si>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</si>
  <si>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</si>
  <si>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</si>
  <si>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</si>
  <si>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</si>
  <si>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</si>
  <si>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</si>
  <si>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</si>
  <si>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</si>
  <si>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</si>
  <si>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</si>
  <si>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</si>
  <si>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</si>
  <si>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</si>
  <si>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</si>
  <si>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</si>
  <si>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</si>
  <si>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</si>
  <si>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</si>
  <si>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</si>
  <si>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</si>
  <si>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</si>
  <si>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</si>
  <si>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</si>
  <si>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</si>
  <si>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</si>
  <si>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</si>
  <si>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</si>
  <si>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</si>
  <si>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</si>
  <si>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</si>
  <si>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</si>
  <si>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</si>
  <si>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</si>
  <si>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</si>
  <si>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</si>
  <si>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</si>
  <si>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</si>
  <si>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</si>
  <si>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</si>
  <si>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</si>
  <si>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</si>
  <si>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</si>
  <si>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</si>
  <si>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</si>
  <si>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</si>
  <si>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</si>
  <si>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</si>
  <si>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</si>
  <si>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</si>
  <si>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</si>
  <si>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</si>
  <si>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</si>
  <si>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</si>
  <si>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</si>
  <si>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</si>
  <si>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</si>
  <si>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</si>
  <si>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</si>
  <si>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</si>
  <si>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</si>
  <si>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</si>
  <si>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</si>
  <si>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</si>
  <si>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</si>
  <si>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</si>
  <si>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</si>
  <si>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</si>
  <si>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</si>
  <si>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</si>
  <si>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</si>
  <si>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</si>
  <si>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</si>
  <si>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</si>
  <si>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</si>
  <si>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</si>
  <si>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</si>
  <si>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</si>
  <si>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</si>
  <si>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</si>
  <si>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</si>
  <si>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</si>
  <si>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</si>
  <si>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</si>
  <si>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</si>
  <si>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</si>
  <si>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</si>
  <si>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</si>
  <si>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</si>
  <si>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</si>
  <si>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</si>
  <si>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</si>
  <si>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</si>
  <si>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</si>
  <si>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</si>
  <si>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</si>
  <si>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</si>
  <si>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</si>
  <si>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</si>
  <si>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</si>
  <si>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</si>
  <si>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</si>
  <si>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</si>
  <si>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</si>
  <si>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</si>
  <si>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</si>
  <si>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</si>
  <si>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</si>
  <si>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</si>
  <si>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</si>
  <si>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</si>
  <si>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</si>
  <si>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</si>
  <si>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</si>
  <si>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</si>
  <si>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</si>
  <si>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</si>
  <si>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</si>
  <si>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</si>
  <si>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</si>
  <si>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</si>
  <si>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</si>
  <si>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</si>
  <si>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</si>
  <si>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</si>
  <si>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</si>
  <si>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</si>
  <si>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</si>
  <si>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</si>
  <si>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</si>
  <si>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</si>
  <si>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</si>
  <si>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</si>
  <si>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</si>
  <si>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</si>
  <si>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</si>
  <si>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</si>
  <si>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</si>
  <si>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</si>
  <si>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</si>
  <si>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</si>
  <si>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</si>
  <si>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</si>
  <si>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</si>
  <si>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</si>
  <si>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</si>
  <si>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</si>
  <si>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</si>
  <si>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</si>
  <si>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</si>
  <si>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</si>
  <si>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</si>
  <si>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</si>
  <si>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</si>
  <si>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</si>
  <si>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</si>
  <si>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</si>
  <si>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</si>
  <si>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</si>
  <si>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</si>
  <si>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</si>
  <si>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</si>
  <si>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</si>
  <si>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</si>
  <si>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</si>
  <si>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</si>
  <si>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</si>
  <si>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</si>
  <si>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</si>
  <si>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</si>
  <si>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</si>
  <si>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</si>
  <si>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</si>
  <si>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</si>
  <si>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</si>
  <si>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</si>
  <si>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</si>
  <si>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</si>
  <si>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</si>
  <si>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</si>
  <si>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</si>
  <si>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</si>
  <si>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</si>
  <si>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</si>
  <si>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</si>
  <si>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</si>
  <si>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</si>
  <si>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</si>
  <si>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</si>
  <si>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</si>
  <si>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</si>
  <si>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</si>
  <si>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</si>
  <si>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</si>
  <si>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</si>
  <si>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</si>
  <si>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</si>
  <si>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</si>
  <si>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</si>
  <si>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</si>
  <si>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</si>
  <si>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</si>
  <si>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</si>
  <si>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</si>
  <si>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</si>
  <si>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</si>
  <si>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</si>
  <si>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</si>
  <si>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</si>
  <si>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</si>
  <si>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</si>
  <si>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</si>
  <si>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</si>
  <si>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</si>
  <si>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</si>
  <si>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</si>
  <si>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</si>
  <si>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</si>
  <si>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</si>
  <si>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</si>
  <si>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</si>
  <si>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</si>
  <si>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</si>
  <si>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</si>
  <si>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</si>
  <si>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</si>
  <si>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</si>
  <si>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</si>
  <si>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</si>
  <si>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</si>
  <si>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</si>
  <si>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</si>
  <si>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</si>
  <si>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</si>
  <si>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</si>
  <si>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</si>
  <si>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</si>
  <si>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</si>
  <si>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</si>
  <si>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</si>
  <si>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</si>
  <si>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</si>
  <si>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</si>
  <si>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</si>
  <si>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</si>
  <si>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</si>
  <si>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</si>
  <si>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</si>
  <si>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</si>
  <si>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</si>
  <si>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</si>
  <si>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</si>
  <si>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</si>
  <si>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</si>
  <si>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</si>
  <si>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</si>
  <si>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</si>
  <si>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</si>
  <si>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</si>
  <si>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</si>
  <si>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</si>
  <si>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</si>
  <si>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</si>
  <si>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</si>
  <si>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</si>
  <si>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</si>
  <si>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</si>
  <si>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</si>
  <si>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</si>
  <si>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</si>
  <si>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</si>
  <si>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</si>
  <si>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</si>
  <si>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</si>
  <si>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</si>
  <si>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</si>
  <si>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</si>
  <si>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</si>
  <si>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</si>
  <si>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</si>
  <si>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</si>
  <si>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</si>
  <si>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</si>
  <si>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</si>
  <si>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</si>
  <si>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</si>
  <si>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</si>
  <si>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</si>
  <si>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</si>
  <si>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</si>
  <si>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</si>
  <si>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</si>
  <si>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</si>
  <si>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</si>
  <si>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</si>
  <si>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</si>
  <si>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</si>
  <si>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</si>
  <si>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</si>
  <si>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</si>
  <si>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</si>
  <si>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</si>
  <si>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</si>
  <si>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</si>
  <si>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</si>
  <si>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</si>
  <si>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</si>
  <si>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</si>
  <si>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</si>
  <si>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</si>
  <si>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</si>
  <si>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</si>
  <si>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</si>
  <si>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</si>
  <si>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</si>
  <si>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</si>
  <si>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</si>
  <si>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</si>
  <si>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</si>
  <si>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</si>
  <si>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</si>
  <si>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</si>
  <si>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</si>
  <si>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</si>
  <si>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</si>
  <si>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</si>
  <si>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</si>
  <si>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</si>
  <si>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</si>
  <si>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</si>
  <si>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</si>
  <si>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</si>
  <si>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</si>
  <si>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</si>
  <si>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</si>
  <si>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</si>
  <si>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</si>
  <si>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</si>
  <si>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</si>
  <si>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</si>
  <si>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</si>
  <si>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</si>
  <si>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</si>
  <si>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</si>
  <si>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</si>
  <si>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</si>
  <si>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</si>
  <si>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</si>
  <si>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</si>
  <si>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</si>
  <si>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</si>
  <si>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</si>
  <si>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</si>
  <si>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</si>
  <si>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</si>
  <si>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</si>
  <si>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</si>
  <si>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</si>
  <si>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</si>
  <si>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</si>
  <si>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</si>
  <si>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</si>
  <si>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</si>
  <si>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</si>
  <si>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</si>
  <si>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</si>
  <si>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</si>
  <si>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</si>
  <si>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</si>
  <si>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</si>
  <si>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</si>
  <si>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</si>
  <si>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</si>
  <si>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</si>
  <si>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</si>
  <si>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</si>
  <si>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</si>
  <si>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</si>
  <si>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</si>
  <si>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</si>
  <si>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</si>
  <si>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</si>
  <si>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</si>
  <si>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</si>
  <si>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</si>
  <si>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</si>
  <si>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</si>
  <si>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</si>
  <si>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</si>
  <si>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</si>
  <si>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</si>
  <si>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</si>
  <si>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</si>
  <si>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</si>
  <si>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</si>
  <si>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</si>
  <si>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</si>
  <si>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</si>
  <si>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</si>
  <si>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</si>
  <si>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</si>
  <si>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</si>
  <si>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</si>
  <si>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</si>
  <si>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</si>
  <si>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</si>
  <si>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</si>
  <si>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</si>
  <si>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</si>
  <si>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</si>
  <si>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</si>
  <si>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</si>
  <si>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</si>
  <si>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</si>
  <si>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</si>
  <si>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</si>
  <si>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</si>
  <si>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</si>
  <si>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</si>
  <si>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</si>
  <si>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</si>
  <si>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</si>
  <si>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</si>
  <si>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</si>
  <si>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</si>
  <si>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</si>
  <si>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</si>
  <si>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</si>
  <si>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</si>
  <si>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</si>
  <si>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</si>
  <si>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</si>
  <si>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</si>
  <si>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</si>
  <si>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</si>
  <si>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</si>
  <si>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</si>
  <si>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</si>
  <si>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</si>
  <si>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</si>
  <si>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</si>
  <si>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</si>
  <si>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</si>
  <si>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</si>
  <si>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</si>
  <si>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</si>
  <si>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</si>
  <si>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</si>
  <si>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</si>
  <si>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</si>
  <si>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</si>
  <si>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</si>
  <si>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</si>
  <si>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</si>
  <si>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</si>
  <si>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</si>
  <si>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</si>
  <si>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</si>
  <si>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</si>
  <si>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</si>
  <si>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</si>
  <si>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</si>
  <si>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</si>
  <si>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</si>
  <si>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</si>
  <si>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</si>
  <si>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</si>
  <si>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</si>
  <si>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</si>
  <si>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</si>
  <si>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</si>
  <si>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</si>
  <si>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</si>
  <si>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</si>
  <si>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</si>
  <si>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</si>
  <si>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</si>
  <si>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</si>
  <si>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</si>
  <si>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</si>
  <si>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</si>
  <si>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</si>
  <si>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</si>
  <si>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</si>
  <si>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</si>
  <si>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</si>
  <si>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</si>
  <si>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</si>
  <si>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</si>
  <si>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</si>
  <si>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</si>
  <si>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</si>
  <si>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</si>
  <si>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</si>
  <si>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</si>
  <si>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</si>
  <si>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</si>
  <si>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</si>
  <si>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</si>
  <si>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</si>
  <si>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</si>
  <si>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</si>
  <si>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</si>
  <si>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</si>
  <si>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</si>
  <si>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</si>
  <si>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</si>
  <si>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</si>
  <si>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</si>
  <si>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</si>
  <si>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</si>
  <si>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</si>
  <si>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</si>
  <si>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</si>
  <si>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</si>
  <si>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</si>
  <si>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</si>
  <si>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</si>
  <si>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</si>
  <si>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</si>
  <si>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</si>
  <si>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</si>
  <si>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</si>
  <si>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</si>
  <si>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</si>
  <si>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</si>
  <si>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</si>
  <si>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</si>
  <si>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</si>
  <si>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</si>
  <si>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</si>
  <si>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</si>
  <si>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</si>
  <si>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</si>
  <si>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</si>
  <si>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</si>
  <si>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</si>
  <si>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</si>
  <si>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</si>
  <si>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</si>
  <si>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</si>
  <si>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</si>
  <si>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</si>
  <si>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</si>
  <si>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</si>
  <si>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</si>
  <si>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</si>
  <si>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</si>
  <si>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</si>
  <si>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</si>
  <si>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</si>
  <si>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</si>
  <si>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</si>
  <si>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</si>
  <si>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</si>
  <si>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</si>
  <si>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</si>
  <si>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</si>
  <si>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</si>
  <si>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</si>
  <si>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</si>
  <si>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</si>
  <si>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</si>
  <si>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</si>
  <si>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</si>
  <si>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</si>
  <si>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</si>
  <si>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</si>
  <si>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</si>
  <si>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</si>
  <si>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</si>
  <si>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</si>
  <si>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</si>
  <si>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</si>
  <si>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</si>
  <si>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</si>
  <si>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</si>
  <si>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</si>
  <si>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</si>
  <si>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</si>
  <si>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</si>
  <si>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</si>
  <si>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</si>
  <si>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</si>
  <si>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</si>
  <si>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</si>
  <si>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</si>
  <si>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</si>
  <si>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</si>
  <si>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</si>
  <si>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</si>
  <si>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</si>
  <si>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</si>
  <si>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</si>
  <si>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</si>
  <si>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</si>
  <si>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</si>
  <si>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</si>
  <si>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</si>
  <si>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</si>
  <si>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</si>
  <si>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</si>
  <si>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</si>
  <si>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</si>
  <si>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</si>
  <si>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</si>
  <si>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</si>
  <si>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</si>
  <si>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</si>
  <si>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</si>
  <si>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</si>
  <si>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</si>
  <si>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</si>
  <si>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</si>
  <si>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</si>
  <si>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</si>
  <si>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</si>
  <si>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</si>
  <si>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</si>
  <si>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</si>
  <si>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</si>
  <si>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</si>
  <si>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</si>
  <si>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</si>
  <si>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</si>
  <si>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</si>
  <si>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</si>
  <si>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</si>
  <si>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</si>
  <si>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</si>
  <si>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</si>
  <si>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</si>
  <si>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</si>
  <si>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</si>
  <si>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</si>
  <si>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</si>
  <si>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</si>
  <si>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</si>
  <si>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</si>
  <si>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</si>
  <si>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</si>
  <si>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</si>
  <si>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</si>
  <si>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</si>
  <si>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</si>
  <si>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</si>
  <si>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</si>
  <si>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</si>
  <si>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</si>
  <si>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</si>
  <si>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</si>
  <si>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</si>
  <si>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</si>
  <si>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</si>
  <si>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</si>
  <si>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</si>
  <si>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</si>
  <si>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</si>
  <si>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</si>
  <si>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</si>
  <si>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</si>
  <si>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</si>
  <si>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</si>
  <si>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</si>
  <si>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</si>
  <si>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</si>
  <si>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</si>
  <si>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</si>
  <si>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</si>
  <si>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</si>
  <si>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</si>
  <si>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</si>
  <si>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</si>
  <si>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</si>
  <si>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</si>
  <si>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</si>
  <si>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</si>
  <si>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</si>
  <si>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</si>
  <si>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</si>
  <si>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</si>
  <si>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</si>
  <si>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</si>
  <si>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</si>
  <si>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</si>
  <si>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</si>
  <si>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</si>
  <si>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</si>
  <si>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</si>
  <si>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</si>
  <si>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</si>
  <si>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</si>
  <si>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</si>
  <si>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</si>
  <si>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</si>
  <si>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</si>
  <si>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</si>
  <si>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</si>
  <si>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</si>
  <si>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</si>
  <si>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</si>
  <si>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</si>
  <si>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</si>
  <si>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</si>
  <si>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</si>
  <si>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</si>
  <si>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</si>
  <si>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</si>
  <si>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</si>
  <si>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</si>
  <si>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</si>
  <si>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</si>
  <si>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</si>
  <si>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</si>
  <si>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</si>
  <si>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</si>
  <si>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</si>
  <si>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</si>
  <si>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</si>
  <si>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</si>
  <si>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</si>
  <si>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</si>
  <si>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</si>
  <si>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</si>
  <si>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</si>
  <si>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</si>
  <si>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</si>
  <si>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</si>
  <si>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</si>
  <si>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</si>
  <si>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</si>
  <si>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</si>
  <si>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</si>
  <si>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</si>
  <si>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</si>
  <si>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</si>
  <si>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</si>
  <si>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</si>
  <si>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</si>
  <si>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</si>
  <si>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</si>
  <si>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</si>
  <si>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</si>
  <si>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</si>
  <si>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</si>
  <si>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</si>
  <si>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</si>
  <si>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</si>
  <si>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</si>
  <si>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</si>
  <si>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</si>
  <si>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</si>
  <si>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</si>
  <si>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</si>
  <si>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</si>
  <si>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</si>
  <si>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</si>
  <si>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</si>
  <si>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</si>
  <si>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</si>
  <si>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</si>
  <si>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</si>
  <si>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</si>
  <si>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</si>
  <si>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</si>
  <si>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</si>
  <si>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</si>
  <si>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</si>
  <si>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</si>
  <si>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</si>
  <si>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</si>
  <si>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</si>
  <si>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</si>
  <si>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</si>
  <si>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</si>
  <si>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</si>
  <si>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</si>
  <si>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</si>
  <si>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</si>
  <si>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</si>
  <si>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</si>
  <si>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</si>
  <si>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</si>
  <si>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</si>
  <si>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</si>
  <si>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</si>
  <si>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</si>
  <si>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</si>
  <si>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</si>
  <si>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</si>
  <si>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</si>
  <si>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</si>
  <si>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</si>
  <si>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</si>
  <si>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</si>
  <si>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</si>
  <si>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</si>
  <si>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</si>
  <si>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</si>
  <si>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</si>
  <si>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</si>
  <si>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</si>
  <si>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</si>
  <si>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</si>
  <si>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</si>
  <si>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</si>
  <si>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</si>
  <si>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</si>
  <si>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</si>
  <si>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</si>
  <si>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</si>
  <si>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</si>
  <si>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</si>
  <si>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</si>
  <si>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</si>
  <si>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</si>
  <si>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</si>
  <si>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</si>
  <si>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</si>
  <si>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</si>
  <si>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</si>
  <si>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</si>
  <si>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</si>
  <si>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</si>
  <si>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</si>
  <si>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</si>
  <si>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</si>
  <si>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</si>
  <si>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</si>
  <si>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</si>
  <si>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</si>
  <si>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</si>
  <si>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</si>
  <si>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</si>
  <si>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</si>
  <si>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</si>
  <si>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</si>
  <si>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</si>
  <si>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</si>
  <si>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</si>
  <si>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</si>
  <si>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</si>
  <si>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</si>
  <si>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</si>
  <si>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</si>
  <si>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</si>
  <si>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</si>
  <si>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</si>
  <si>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</si>
  <si>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</si>
  <si>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</si>
  <si>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</si>
  <si>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</si>
  <si>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</si>
  <si>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</si>
  <si>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</si>
  <si>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</si>
  <si>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</si>
  <si>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</si>
  <si>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</si>
  <si>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</si>
  <si>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</si>
  <si>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</si>
  <si>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</si>
  <si>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</si>
  <si>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</si>
  <si>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</si>
  <si>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</si>
  <si>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</si>
  <si>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</si>
  <si>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</si>
  <si>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</si>
  <si>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</si>
  <si>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</si>
  <si>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</si>
  <si>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</si>
  <si>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</si>
  <si>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</si>
  <si>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</si>
  <si>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</si>
  <si>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</si>
  <si>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</si>
  <si>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</si>
  <si>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</si>
  <si>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</si>
  <si>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</si>
  <si>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</si>
  <si>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</si>
  <si>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</si>
  <si>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</si>
  <si>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</si>
  <si>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</si>
  <si>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</si>
  <si>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</si>
  <si>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</si>
  <si>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</si>
  <si>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</si>
  <si>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</si>
  <si>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</si>
  <si>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</si>
  <si>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</si>
  <si>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</si>
  <si>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</si>
  <si>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</si>
  <si>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</si>
  <si>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</si>
  <si>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</si>
  <si>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</si>
  <si>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</si>
  <si>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</si>
  <si>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</si>
  <si>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</si>
  <si>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</si>
  <si>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</si>
  <si>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</si>
  <si>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</si>
  <si>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</si>
  <si>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</si>
  <si>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</si>
  <si>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</si>
  <si>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</si>
  <si>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</si>
  <si>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</si>
  <si>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</si>
  <si>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</si>
  <si>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</si>
  <si>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</si>
  <si>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</si>
  <si>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</si>
  <si>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</si>
  <si>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</si>
  <si>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</si>
  <si>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</si>
  <si>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</si>
  <si>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</si>
  <si>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</si>
  <si>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</si>
  <si>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</si>
  <si>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</si>
  <si>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</si>
  <si>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</si>
  <si>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</si>
  <si>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</si>
  <si>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</si>
  <si>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</si>
  <si>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</si>
  <si>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</si>
  <si>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</si>
  <si>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</si>
  <si>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</si>
  <si>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</si>
  <si>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</si>
  <si>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</si>
  <si>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</si>
  <si>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</si>
  <si>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</si>
  <si>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</si>
  <si>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</si>
  <si>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</si>
  <si>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</si>
  <si>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</si>
  <si>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</si>
  <si>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</si>
  <si>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</si>
  <si>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</si>
  <si>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</si>
  <si>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</si>
  <si>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</si>
  <si>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</si>
  <si>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</si>
  <si>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</si>
  <si>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</si>
  <si>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</si>
  <si>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</si>
  <si>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</si>
  <si>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</si>
  <si>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</si>
  <si>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</si>
  <si>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</si>
  <si>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</si>
  <si>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</si>
  <si>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</si>
  <si>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</si>
  <si>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</si>
  <si>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</si>
  <si>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</si>
  <si>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</si>
  <si>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</si>
  <si>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</si>
  <si>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</si>
  <si>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</si>
  <si>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</si>
  <si>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</si>
  <si>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</si>
  <si>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</si>
  <si>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</si>
  <si>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</si>
  <si>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</si>
  <si>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</si>
  <si>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</si>
  <si>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</si>
  <si>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</si>
  <si>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</si>
  <si>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</si>
  <si>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</si>
  <si>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</si>
  <si>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</si>
  <si>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</si>
  <si>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</si>
  <si>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</si>
  <si>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</si>
  <si>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</si>
  <si>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</si>
  <si>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</si>
  <si>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</si>
  <si>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</si>
  <si>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</si>
  <si>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</si>
  <si>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</si>
  <si>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</si>
  <si>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</si>
  <si>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</si>
  <si>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</si>
  <si>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</si>
  <si>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</si>
  <si>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</si>
  <si>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</si>
  <si>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</si>
  <si>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</si>
  <si>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</si>
  <si>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</si>
  <si>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</si>
  <si>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</si>
  <si>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</si>
  <si>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</si>
  <si>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</si>
  <si>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</si>
  <si>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</si>
  <si>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</si>
  <si>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</si>
  <si>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</si>
  <si>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</si>
  <si>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</si>
  <si>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</si>
  <si>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</si>
  <si>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</si>
  <si>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</si>
  <si>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</si>
  <si>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</si>
  <si>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</si>
  <si>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</si>
  <si>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</si>
  <si>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</si>
  <si>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</si>
  <si>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</si>
  <si>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</si>
  <si>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</si>
  <si>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</si>
  <si>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</si>
  <si>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</si>
  <si>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</si>
  <si>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</si>
  <si>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</si>
  <si>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</si>
  <si>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</si>
  <si>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</si>
  <si>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</si>
  <si>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</si>
  <si>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</si>
  <si>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</si>
  <si>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</si>
  <si>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</si>
  <si>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</si>
  <si>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</si>
  <si>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</si>
  <si>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</si>
  <si>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</si>
  <si>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</si>
  <si>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</si>
  <si>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</si>
  <si>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</si>
  <si>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</si>
  <si>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</si>
  <si>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</si>
  <si>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</si>
  <si>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</si>
  <si>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</si>
  <si>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</si>
  <si>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</si>
  <si>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</si>
  <si>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</si>
  <si>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</si>
  <si>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</si>
  <si>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</si>
  <si>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</si>
  <si>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</si>
  <si>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</si>
  <si>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</si>
  <si>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</si>
  <si>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</si>
  <si>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</si>
  <si>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</si>
  <si>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</si>
  <si>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</si>
  <si>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</si>
  <si>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</si>
  <si>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</si>
  <si>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</si>
  <si>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</si>
  <si>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</si>
  <si>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</si>
  <si>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</si>
  <si>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</si>
  <si>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</si>
  <si>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</si>
  <si>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</si>
  <si>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</si>
  <si>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</si>
  <si>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</si>
  <si>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</si>
  <si>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</si>
  <si>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</si>
  <si>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</si>
  <si>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</si>
  <si>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</si>
  <si>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</si>
  <si>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</si>
  <si>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</si>
  <si>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</si>
  <si>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</si>
  <si>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</si>
  <si>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</si>
  <si>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</si>
  <si>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</si>
  <si>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</si>
  <si>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</si>
  <si>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</si>
  <si>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</si>
  <si>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</si>
  <si>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</si>
  <si>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</si>
  <si>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</si>
  <si>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</si>
  <si>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</si>
  <si>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</si>
  <si>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</si>
  <si>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</si>
  <si>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</si>
  <si>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</si>
  <si>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</si>
  <si>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</si>
  <si>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</si>
  <si>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</si>
  <si>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</si>
  <si>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</si>
  <si>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</si>
  <si>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</si>
  <si>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</si>
  <si>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</si>
  <si>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</si>
  <si>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</si>
  <si>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</si>
  <si>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</si>
  <si>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</si>
  <si>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</si>
  <si>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</si>
  <si>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</si>
  <si>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</si>
  <si>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</si>
  <si>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</si>
  <si>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</si>
  <si>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</si>
  <si>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</si>
  <si>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</si>
  <si>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</si>
  <si>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</si>
  <si>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</si>
  <si>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</si>
  <si>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</si>
  <si>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</si>
  <si>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</si>
  <si>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</si>
  <si>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</si>
  <si>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</si>
  <si>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</si>
  <si>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</si>
  <si>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</si>
  <si>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</si>
  <si>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</si>
  <si>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</si>
  <si>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</si>
  <si>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</si>
  <si>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</si>
  <si>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</si>
  <si>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</si>
  <si>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</si>
  <si>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</si>
  <si>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</si>
  <si>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</si>
  <si>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</si>
  <si>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</si>
  <si>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</si>
  <si>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</si>
  <si>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</si>
  <si>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</si>
  <si>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</si>
  <si>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</si>
  <si>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</si>
  <si>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</si>
  <si>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</si>
  <si>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</si>
  <si>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</si>
  <si>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</si>
  <si>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</si>
  <si>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</si>
  <si>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</si>
  <si>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</si>
  <si>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</si>
  <si>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</si>
  <si>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</si>
  <si>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</si>
  <si>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</si>
  <si>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</si>
  <si>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</si>
  <si>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</si>
  <si>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</si>
  <si>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</si>
  <si>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</si>
  <si>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</si>
  <si>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</si>
  <si>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</si>
  <si>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</si>
  <si>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</si>
  <si>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</si>
  <si>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</si>
  <si>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</si>
  <si>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</si>
  <si>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</si>
  <si>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</si>
  <si>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</si>
  <si>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</si>
  <si>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</si>
  <si>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</si>
  <si>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</si>
  <si>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</si>
  <si>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</si>
  <si>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</si>
  <si>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</si>
  <si>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</si>
  <si>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</si>
  <si>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</si>
  <si>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</si>
  <si>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</si>
  <si>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</si>
  <si>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</si>
  <si>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</si>
  <si>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</si>
  <si>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</si>
  <si>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</si>
  <si>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</si>
  <si>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</si>
  <si>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</si>
  <si>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</si>
  <si>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</si>
  <si>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</si>
  <si>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</si>
  <si>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</si>
  <si>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</si>
  <si>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</si>
  <si>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</si>
  <si>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</si>
  <si>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</si>
  <si>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</si>
  <si>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</si>
  <si>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</si>
  <si>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</si>
  <si>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</si>
  <si>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</si>
  <si>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</si>
  <si>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</si>
  <si>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</si>
  <si>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</si>
  <si>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</si>
  <si>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</si>
  <si>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</si>
  <si>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</si>
  <si>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</si>
  <si>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</si>
  <si>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</si>
  <si>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</si>
  <si>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</si>
  <si>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</si>
  <si>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</si>
  <si>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</si>
  <si>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</si>
  <si>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</si>
  <si>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</si>
  <si>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</si>
  <si>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</si>
  <si>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</si>
  <si>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</si>
  <si>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</si>
  <si>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</si>
  <si>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</si>
  <si>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</si>
  <si>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</si>
  <si>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</si>
  <si>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</si>
  <si>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</si>
  <si>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</si>
  <si>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</si>
  <si>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</si>
  <si>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</si>
  <si>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</si>
  <si>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</si>
  <si>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</si>
  <si>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</si>
  <si>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</si>
  <si>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</si>
  <si>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</si>
  <si>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</si>
  <si>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</si>
  <si>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</si>
  <si>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</si>
  <si>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</si>
  <si>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</si>
  <si>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</si>
  <si>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</si>
  <si>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</si>
  <si>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</si>
  <si>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</si>
  <si>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</si>
  <si>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</si>
  <si>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</si>
  <si>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</si>
  <si>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</si>
  <si>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</si>
  <si>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</si>
  <si>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</si>
  <si>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</si>
  <si>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</si>
  <si>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</si>
  <si>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</si>
  <si>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</si>
  <si>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</si>
  <si>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</si>
  <si>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</si>
  <si>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</si>
  <si>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</si>
  <si>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</si>
  <si>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</si>
  <si>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</si>
  <si>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</si>
  <si>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</si>
  <si>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</si>
  <si>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</si>
  <si>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</si>
  <si>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</si>
  <si>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</si>
  <si>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</si>
  <si>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</si>
  <si>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</si>
  <si>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</si>
  <si>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</si>
  <si>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</si>
  <si>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</si>
  <si>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</si>
  <si>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</si>
  <si>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</si>
  <si>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</si>
  <si>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</si>
  <si>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</si>
  <si>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</si>
  <si>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</si>
  <si>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</si>
  <si>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</si>
  <si>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</si>
  <si>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</si>
  <si>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</si>
  <si>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</si>
  <si>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</si>
  <si>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</si>
  <si>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</si>
  <si>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</si>
  <si>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</si>
  <si>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</si>
  <si>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</si>
  <si>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</si>
  <si>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</si>
  <si>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</si>
  <si>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</si>
  <si>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</si>
  <si>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</si>
  <si>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</si>
  <si>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</si>
  <si>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</si>
  <si>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</si>
  <si>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</si>
  <si>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</si>
  <si>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</si>
  <si>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</si>
  <si>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</si>
  <si>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</si>
  <si>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</si>
  <si>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</si>
  <si>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</si>
  <si>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</si>
  <si>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</si>
  <si>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</si>
  <si>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</si>
  <si>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</si>
  <si>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</si>
  <si>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</si>
  <si>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</si>
  <si>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</si>
  <si>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</si>
  <si>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</si>
  <si>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</si>
  <si>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</si>
  <si>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</si>
  <si>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</si>
  <si>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</si>
  <si>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</si>
  <si>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</si>
  <si>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</si>
  <si>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</si>
  <si>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</si>
  <si>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</si>
  <si>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</si>
  <si>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</si>
  <si>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</si>
  <si>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</si>
  <si>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</si>
  <si>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</si>
  <si>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</si>
  <si>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</si>
  <si>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</si>
  <si>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</si>
  <si>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</si>
  <si>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</si>
  <si>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</si>
  <si>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</si>
  <si>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</si>
  <si>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</si>
  <si>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</si>
  <si>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</si>
  <si>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</si>
  <si>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</si>
  <si>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</si>
  <si>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</si>
  <si>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</si>
  <si>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</si>
  <si>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</si>
  <si>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</si>
  <si>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</si>
  <si>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</si>
  <si>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</si>
  <si>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</si>
  <si>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</si>
  <si>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</si>
  <si>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</si>
  <si>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</si>
  <si>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</si>
  <si>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</si>
  <si>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</si>
  <si>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</si>
  <si>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</si>
  <si>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</si>
  <si>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</si>
  <si>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</si>
  <si>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</si>
  <si>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</si>
  <si>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</si>
  <si>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</si>
  <si>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</si>
  <si>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</si>
  <si>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</si>
  <si>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</si>
  <si>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</si>
  <si>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</si>
  <si>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</si>
  <si>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</si>
  <si>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</si>
  <si>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</si>
  <si>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</si>
  <si>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</si>
  <si>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</si>
  <si>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</si>
  <si>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</si>
  <si>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</si>
  <si>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</si>
  <si>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</si>
  <si>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</si>
  <si>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</si>
  <si>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</si>
  <si>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</si>
  <si>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</si>
  <si>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</si>
  <si>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</si>
  <si>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</si>
  <si>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</si>
  <si>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</si>
  <si>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</si>
  <si>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</si>
  <si>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</si>
  <si>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</si>
  <si>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</si>
  <si>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</si>
  <si>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</si>
  <si>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</si>
  <si>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</si>
  <si>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</si>
  <si>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</si>
  <si>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</si>
  <si>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</si>
  <si>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</si>
  <si>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</si>
  <si>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</si>
  <si>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</si>
  <si>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</si>
  <si>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</si>
  <si>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</si>
  <si>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</si>
  <si>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</si>
  <si>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</si>
  <si>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</si>
  <si>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</si>
  <si>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</si>
  <si>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</si>
  <si>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</si>
  <si>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</si>
  <si>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</si>
  <si>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</si>
  <si>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</si>
  <si>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</si>
  <si>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</si>
  <si>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</si>
  <si>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</si>
  <si>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</si>
  <si>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</si>
  <si>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</si>
  <si>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</si>
  <si>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</si>
  <si>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</si>
  <si>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</si>
  <si>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</si>
  <si>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</si>
  <si>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</si>
  <si>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</si>
  <si>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</si>
  <si>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</si>
  <si>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</si>
  <si>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</si>
  <si>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</si>
  <si>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</si>
  <si>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</si>
  <si>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</si>
  <si>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</si>
  <si>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</si>
  <si>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</si>
  <si>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</si>
  <si>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</si>
  <si>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</si>
  <si>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</si>
  <si>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</si>
  <si>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</si>
  <si>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</si>
  <si>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</si>
  <si>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</si>
  <si>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</si>
  <si>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</si>
  <si>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</si>
  <si>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</si>
  <si>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</si>
  <si>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</si>
  <si>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</si>
  <si>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</si>
  <si>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</si>
  <si>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</si>
  <si>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</si>
  <si>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</si>
  <si>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</si>
  <si>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</si>
  <si>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</si>
  <si>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</si>
  <si>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</si>
  <si>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</si>
  <si>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</si>
  <si>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</si>
  <si>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</si>
  <si>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</si>
  <si>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</si>
  <si>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</si>
  <si>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</si>
  <si>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</si>
  <si>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</si>
  <si>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</si>
  <si>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</si>
  <si>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</si>
  <si>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</si>
  <si>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</si>
  <si>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</si>
  <si>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</si>
  <si>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</si>
  <si>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</si>
  <si>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</si>
  <si>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</si>
  <si>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</si>
  <si>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</si>
  <si>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</si>
  <si>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</si>
  <si>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</si>
  <si>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</si>
  <si>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</si>
  <si>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</si>
  <si>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</si>
  <si>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</si>
  <si>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</si>
  <si>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</si>
  <si>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</si>
  <si>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</si>
  <si>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</si>
  <si>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</si>
  <si>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</si>
  <si>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</si>
  <si>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</si>
  <si>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</si>
  <si>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</si>
  <si>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</si>
  <si>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</si>
  <si>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</si>
  <si>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</si>
  <si>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</si>
  <si>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</si>
  <si>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</si>
  <si>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</si>
  <si>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</si>
  <si>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</si>
  <si>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</si>
  <si>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</si>
  <si>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</si>
  <si>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</si>
  <si>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</si>
  <si>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</si>
  <si>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</si>
  <si>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</si>
  <si>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</si>
  <si>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</si>
  <si>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</si>
  <si>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</si>
  <si>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</si>
  <si>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</si>
  <si>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</si>
  <si>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</si>
  <si>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</si>
  <si>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</si>
  <si>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</si>
  <si>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</si>
  <si>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</si>
  <si>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</si>
  <si>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</si>
  <si>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</si>
  <si>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</si>
  <si>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</si>
  <si>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</si>
  <si>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</si>
  <si>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</si>
  <si>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</si>
  <si>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</si>
  <si>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</si>
  <si>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</si>
  <si>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</si>
  <si>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</si>
  <si>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</si>
  <si>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</si>
  <si>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</si>
  <si>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</si>
  <si>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</si>
  <si>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</si>
  <si>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</si>
  <si>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</si>
  <si>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</si>
  <si>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</si>
  <si>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</si>
  <si>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</si>
  <si>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</si>
  <si>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</si>
  <si>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</si>
  <si>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</si>
  <si>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</si>
  <si>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</si>
  <si>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</si>
  <si>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</si>
  <si>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</si>
  <si>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</si>
  <si>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</si>
  <si>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</si>
  <si>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</si>
  <si>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</si>
  <si>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</si>
  <si>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</si>
  <si>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</si>
  <si>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</si>
  <si>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</si>
  <si>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</si>
  <si>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</si>
  <si>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</si>
  <si>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</si>
  <si>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</si>
  <si>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</si>
  <si>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</si>
  <si>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</si>
  <si>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</si>
  <si>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</si>
  <si>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</si>
  <si>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</si>
  <si>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</si>
  <si>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</si>
  <si>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</si>
  <si>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</si>
  <si>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</si>
  <si>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</si>
  <si>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</si>
  <si>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</si>
  <si>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</si>
  <si>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</si>
  <si>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</si>
  <si>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</si>
  <si>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</si>
  <si>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</si>
  <si>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</si>
  <si>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</si>
  <si>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</si>
  <si>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</si>
  <si>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</si>
  <si>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</si>
  <si>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</si>
  <si>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</si>
  <si>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</si>
  <si>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</si>
  <si>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</si>
  <si>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</si>
  <si>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</si>
  <si>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</si>
  <si>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</si>
  <si>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</si>
  <si>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</si>
  <si>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</si>
  <si>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</si>
  <si>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</si>
  <si>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</si>
  <si>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</si>
  <si>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</si>
  <si>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</si>
  <si>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</si>
  <si>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</si>
  <si>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</si>
  <si>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</si>
  <si>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</si>
  <si>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</si>
  <si>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</si>
  <si>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</si>
  <si>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</si>
  <si>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</si>
  <si>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</si>
  <si>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</si>
  <si>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</si>
  <si>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</si>
  <si>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</si>
  <si>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</si>
  <si>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</si>
  <si>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</si>
  <si>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</si>
  <si>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</si>
  <si>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</si>
  <si>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</si>
  <si>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</si>
  <si>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</si>
  <si>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</si>
  <si>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</si>
  <si>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</si>
  <si>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</si>
  <si>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</si>
  <si>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</si>
  <si>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</si>
  <si>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</si>
  <si>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</si>
  <si>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</si>
  <si>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</si>
  <si>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</si>
  <si>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</si>
  <si>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</si>
  <si>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</si>
  <si>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</si>
  <si>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</si>
  <si>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</si>
  <si>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</si>
  <si>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</si>
  <si>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</si>
  <si>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</si>
  <si>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</si>
  <si>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</si>
  <si>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</si>
  <si>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</si>
  <si>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</si>
  <si>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</si>
  <si>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</si>
  <si>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</si>
  <si>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</si>
  <si>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</si>
  <si>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</si>
  <si>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</si>
  <si>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</si>
  <si>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</si>
  <si>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</si>
  <si>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</si>
  <si>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</si>
  <si>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</si>
  <si>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</si>
  <si>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</si>
  <si>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</si>
  <si>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</si>
  <si>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</si>
  <si>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</si>
  <si>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</si>
  <si>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</si>
  <si>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</si>
  <si>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</si>
  <si>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</si>
  <si>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</si>
  <si>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</si>
  <si>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</si>
  <si>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</si>
  <si>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</si>
  <si>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</si>
  <si>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</si>
  <si>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</si>
  <si>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</si>
  <si>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</si>
  <si>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</si>
  <si>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</si>
  <si>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</si>
  <si>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</si>
  <si>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</si>
  <si>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</si>
  <si>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</si>
  <si>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</si>
  <si>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</si>
  <si>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</si>
  <si>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</si>
  <si>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</si>
  <si>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</si>
  <si>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</si>
  <si>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</si>
  <si>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</si>
  <si>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</si>
  <si>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</si>
  <si>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</si>
  <si>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</si>
  <si>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</si>
  <si>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</si>
  <si>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</si>
  <si>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</si>
  <si>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</si>
  <si>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</si>
  <si>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</si>
  <si>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</si>
  <si>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</si>
  <si>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</si>
  <si>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</si>
  <si>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</si>
  <si>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</si>
  <si>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</si>
  <si>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</si>
  <si>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</si>
  <si>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</si>
  <si>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</si>
  <si>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</si>
  <si>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</si>
  <si>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</si>
  <si>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</si>
  <si>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</si>
  <si>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</si>
  <si>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</si>
  <si>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</si>
  <si>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</si>
  <si>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</si>
  <si>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</si>
  <si>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</si>
  <si>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</si>
  <si>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</si>
  <si>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</si>
  <si>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</si>
  <si>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</si>
  <si>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</si>
  <si>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</si>
  <si>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</si>
  <si>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</si>
  <si>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</si>
  <si>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</si>
  <si>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</si>
  <si>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</si>
  <si>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</si>
  <si>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</si>
  <si>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</si>
  <si>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</si>
  <si>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</si>
  <si>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</si>
  <si>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</si>
  <si>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</si>
  <si>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</si>
  <si>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</si>
  <si>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</si>
  <si>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</si>
  <si>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</si>
  <si>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</si>
  <si>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</si>
  <si>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</si>
  <si>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</si>
  <si>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</si>
  <si>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</si>
  <si>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</si>
  <si>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</si>
  <si>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</si>
  <si>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</si>
  <si>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</si>
  <si>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</si>
  <si>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</si>
  <si>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</si>
  <si>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</si>
  <si>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</si>
  <si>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</si>
  <si>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</si>
  <si>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</si>
  <si>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</si>
  <si>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</si>
  <si>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</si>
  <si>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</si>
  <si>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</si>
  <si>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</si>
  <si>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</si>
  <si>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</si>
  <si>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</si>
  <si>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</si>
  <si>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</si>
  <si>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</si>
  <si>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</si>
  <si>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</si>
  <si>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</si>
  <si>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</si>
  <si>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</si>
  <si>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</si>
  <si>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</si>
  <si>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</si>
  <si>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</si>
  <si>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</si>
  <si>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</si>
  <si>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</si>
  <si>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</si>
  <si>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</si>
  <si>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</si>
  <si>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</si>
  <si>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</si>
  <si>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</si>
  <si>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</si>
  <si>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</si>
  <si>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</si>
  <si>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</si>
  <si>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</si>
  <si>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</si>
  <si>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</si>
  <si>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</si>
  <si>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</si>
  <si>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</si>
  <si>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</si>
  <si>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</si>
  <si>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</si>
  <si>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</si>
  <si>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</si>
  <si>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</si>
  <si>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</si>
  <si>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</si>
  <si>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</si>
  <si>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</si>
  <si>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</si>
  <si>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</si>
  <si>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</si>
  <si>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</si>
  <si>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</si>
  <si>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</si>
  <si>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</si>
  <si>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</si>
  <si>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</si>
  <si>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</si>
  <si>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</si>
  <si>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</si>
  <si>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</si>
  <si>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</si>
  <si>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</si>
  <si>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</si>
  <si>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</si>
  <si>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</si>
  <si>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</si>
  <si>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</si>
  <si>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</si>
  <si>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</si>
  <si>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</si>
  <si>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</si>
  <si>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</si>
  <si>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</si>
  <si>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</si>
  <si>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</si>
  <si>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</si>
  <si>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</si>
  <si>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</si>
  <si>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</si>
  <si>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</si>
  <si>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</si>
  <si>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</si>
  <si>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</si>
  <si>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</si>
  <si>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</si>
  <si>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</si>
  <si>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</si>
  <si>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</si>
  <si>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</si>
  <si>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</si>
  <si>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</si>
  <si>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</si>
  <si>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</si>
  <si>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</si>
  <si>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</si>
  <si>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</si>
  <si>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</si>
  <si>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</si>
  <si>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</si>
  <si>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</si>
  <si>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</si>
  <si>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</si>
  <si>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</si>
  <si>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</si>
  <si>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</si>
  <si>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</si>
  <si>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</si>
  <si>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</si>
  <si>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</si>
  <si>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</si>
  <si>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</si>
  <si>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</si>
  <si>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</si>
  <si>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</si>
  <si>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</si>
  <si>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</si>
  <si>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</si>
  <si>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</si>
  <si>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</si>
  <si>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</si>
  <si>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</si>
  <si>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</si>
  <si>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</si>
  <si>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</si>
  <si>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</si>
  <si>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</si>
  <si>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</si>
  <si>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</si>
  <si>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</si>
  <si>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</si>
  <si>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</si>
  <si>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</si>
  <si>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</si>
  <si>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</si>
  <si>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</si>
  <si>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</si>
  <si>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</si>
  <si>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</si>
  <si>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</si>
  <si>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</si>
  <si>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</si>
  <si>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</si>
  <si>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</si>
  <si>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</si>
  <si>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</si>
  <si>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</si>
  <si>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</si>
  <si>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</si>
  <si>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</si>
  <si>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</si>
  <si>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</si>
  <si>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</si>
  <si>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</si>
  <si>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</si>
  <si>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</si>
  <si>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</si>
  <si>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</si>
  <si>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</si>
  <si>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</si>
  <si>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</si>
  <si>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</si>
  <si>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</si>
  <si>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</si>
  <si>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</si>
  <si>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</si>
  <si>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</si>
  <si>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</si>
  <si>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</si>
  <si>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</si>
  <si>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</si>
  <si>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</si>
  <si>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</si>
  <si>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</si>
  <si>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</si>
  <si>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</si>
  <si>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</si>
  <si>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</si>
  <si>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</si>
  <si>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</si>
  <si>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</si>
  <si>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</si>
  <si>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</si>
  <si>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</si>
  <si>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</si>
  <si>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</si>
  <si>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</si>
  <si>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</si>
  <si>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</si>
  <si>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</si>
  <si>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</si>
  <si>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</si>
  <si>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</si>
  <si>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</si>
  <si>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</si>
  <si>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</si>
  <si>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</si>
  <si>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</si>
  <si>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</si>
  <si>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</si>
  <si>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</si>
  <si>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</si>
  <si>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</si>
  <si>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</si>
  <si>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</si>
  <si>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</si>
  <si>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</si>
  <si>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</si>
  <si>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</si>
  <si>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</si>
  <si>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</si>
  <si>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</si>
  <si>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</si>
  <si>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</si>
  <si>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</si>
  <si>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</si>
  <si>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</si>
  <si>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</si>
  <si>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</si>
  <si>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</si>
  <si>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</si>
  <si>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</si>
  <si>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</si>
  <si>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</si>
  <si>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</si>
  <si>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</si>
  <si>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</si>
  <si>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</si>
  <si>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</si>
  <si>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</si>
  <si>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</si>
  <si>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</si>
  <si>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</si>
  <si>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</si>
  <si>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</si>
  <si>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</si>
  <si>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</si>
  <si>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</si>
  <si>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</si>
  <si>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</si>
  <si>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</si>
  <si>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</si>
  <si>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</si>
  <si>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</si>
  <si>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</si>
  <si>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</si>
  <si>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</si>
  <si>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</si>
  <si>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</si>
  <si>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</si>
  <si>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</si>
  <si>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</si>
  <si>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</si>
  <si>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</si>
  <si>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</si>
  <si>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</si>
  <si>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</si>
  <si>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</si>
  <si>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</si>
  <si>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</si>
  <si>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</si>
  <si>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</si>
  <si>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</si>
  <si>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</si>
  <si>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</si>
  <si>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</si>
  <si>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</si>
  <si>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</si>
  <si>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</si>
  <si>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</si>
  <si>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</si>
  <si>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</si>
  <si>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</si>
  <si>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</si>
  <si>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</si>
  <si>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</si>
  <si>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</si>
  <si>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</si>
  <si>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</si>
  <si>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</si>
  <si>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</si>
  <si>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</si>
  <si>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</si>
  <si>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</si>
  <si>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</si>
  <si>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</si>
  <si>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</si>
  <si>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</si>
  <si>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</si>
  <si>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</si>
  <si>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</si>
  <si>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</si>
  <si>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</si>
  <si>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</si>
  <si>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</si>
  <si>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</si>
  <si>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</si>
  <si>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</si>
  <si>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</si>
  <si>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</si>
  <si>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</si>
  <si>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</si>
  <si>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</si>
  <si>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</si>
  <si>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</si>
  <si>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</si>
  <si>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</si>
  <si>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</si>
  <si>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</si>
  <si>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</si>
  <si>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</si>
  <si>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</si>
  <si>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</si>
  <si>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</si>
  <si>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</si>
  <si>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</si>
  <si>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</si>
  <si>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</si>
  <si>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</si>
  <si>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</si>
  <si>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</si>
  <si>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</si>
  <si>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</si>
  <si>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</si>
  <si>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</si>
  <si>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</si>
  <si>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</si>
  <si>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</si>
  <si>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</si>
  <si>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</si>
  <si>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</si>
  <si>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</si>
  <si>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</si>
  <si>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</si>
  <si>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</si>
  <si>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</si>
  <si>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</si>
  <si>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</si>
  <si>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</si>
  <si>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</si>
  <si>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</si>
  <si>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</si>
  <si>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</si>
  <si>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</si>
  <si>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</si>
  <si>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</si>
  <si>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</si>
  <si>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</si>
  <si>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</si>
  <si>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</si>
  <si>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</si>
  <si>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</si>
  <si>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</si>
  <si>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</si>
  <si>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</si>
  <si>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</si>
  <si>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</si>
  <si>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</si>
  <si>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</si>
  <si>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</si>
  <si>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</si>
  <si>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</si>
  <si>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</si>
  <si>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</si>
  <si>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</si>
  <si>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</si>
  <si>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</si>
  <si>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</si>
  <si>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</si>
  <si>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</si>
  <si>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</si>
  <si>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</si>
  <si>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</si>
  <si>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</si>
  <si>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</si>
  <si>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</si>
  <si>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</si>
  <si>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</si>
  <si>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</si>
  <si>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</si>
  <si>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</si>
  <si>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</si>
  <si>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</si>
  <si>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</si>
  <si>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</si>
  <si>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</si>
  <si>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</si>
  <si>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</si>
  <si>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</si>
  <si>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</si>
  <si>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</si>
  <si>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</si>
  <si>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</si>
  <si>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</si>
  <si>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</si>
  <si>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</si>
  <si>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</si>
  <si>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</si>
  <si>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</si>
  <si>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</si>
  <si>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</si>
  <si>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</si>
  <si>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</si>
  <si>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</si>
  <si>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</si>
  <si>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</si>
  <si>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</si>
  <si>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</si>
  <si>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</si>
  <si>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</si>
  <si>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</si>
  <si>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</si>
  <si>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</si>
  <si>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</si>
  <si>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</si>
  <si>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</si>
  <si>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</si>
  <si>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</si>
  <si>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</si>
  <si>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</si>
  <si>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</si>
  <si>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</si>
  <si>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</si>
  <si>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</si>
  <si>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</si>
  <si>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</si>
  <si>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</si>
  <si>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</si>
  <si>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</si>
  <si>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</si>
  <si>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</si>
  <si>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</si>
  <si>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</si>
  <si>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</si>
  <si>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</si>
  <si>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</si>
  <si>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</si>
  <si>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</si>
  <si>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</si>
  <si>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</si>
  <si>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</si>
  <si>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</si>
  <si>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</si>
  <si>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</si>
  <si>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</si>
  <si>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</si>
  <si>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</si>
  <si>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</si>
  <si>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</si>
  <si>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</si>
  <si>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</si>
  <si>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</si>
  <si>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</si>
  <si>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</si>
  <si>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</si>
  <si>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</si>
  <si>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</si>
  <si>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</si>
  <si>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</si>
  <si>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</si>
  <si>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</si>
  <si>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</si>
  <si>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</si>
  <si>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</si>
  <si>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</si>
  <si>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</si>
  <si>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</si>
  <si>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</si>
  <si>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</si>
  <si>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</si>
  <si>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</si>
  <si>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</si>
  <si>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</si>
  <si>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</si>
  <si>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</si>
  <si>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</si>
  <si>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</si>
  <si>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</si>
  <si>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</si>
  <si>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</si>
  <si>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</si>
  <si>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</si>
  <si>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</si>
  <si>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</si>
  <si>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</si>
  <si>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</si>
  <si>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</si>
  <si>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</si>
  <si>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</si>
  <si>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</si>
  <si>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</si>
  <si>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</si>
  <si>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</si>
  <si>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</si>
  <si>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</si>
  <si>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</si>
  <si>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</si>
  <si>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</si>
  <si>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</si>
  <si>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</si>
  <si>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</si>
  <si>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</si>
  <si>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</si>
  <si>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</si>
  <si>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</si>
  <si>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</si>
  <si>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</si>
  <si>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</si>
  <si>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</si>
  <si>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</si>
  <si>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</si>
  <si>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</si>
  <si>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</si>
  <si>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</si>
  <si>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</si>
  <si>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</si>
  <si>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</si>
  <si>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</si>
  <si>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</si>
  <si>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</si>
  <si>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</si>
  <si>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</si>
  <si>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</si>
  <si>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</si>
  <si>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</si>
  <si>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</si>
  <si>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</si>
  <si>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</si>
  <si>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</si>
  <si>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</si>
  <si>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</si>
  <si>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</si>
  <si>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</si>
  <si>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</si>
  <si>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</si>
  <si>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</si>
  <si>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</si>
  <si>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</si>
  <si>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</si>
  <si>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</si>
  <si>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</si>
  <si>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</si>
  <si>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</si>
  <si>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</si>
  <si>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</si>
  <si>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</si>
  <si>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</si>
  <si>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</si>
  <si>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</si>
  <si>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</si>
  <si>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</si>
  <si>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</si>
  <si>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</si>
  <si>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</si>
  <si>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</si>
  <si>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</si>
  <si>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</si>
  <si>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</si>
  <si>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</si>
  <si>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</si>
  <si>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</si>
  <si>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</si>
  <si>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</si>
  <si>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</si>
  <si>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</si>
  <si>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</si>
  <si>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</si>
  <si>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</si>
  <si>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</si>
  <si>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</si>
  <si>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</si>
  <si>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</si>
  <si>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</si>
  <si>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</si>
  <si>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</si>
  <si>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</si>
  <si>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</si>
  <si>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</si>
  <si>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</si>
  <si>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</si>
  <si>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</si>
  <si>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</si>
  <si>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</si>
  <si>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</si>
  <si>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</si>
  <si>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</si>
  <si>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</si>
  <si>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</si>
  <si>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</si>
  <si>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</si>
  <si>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</si>
  <si>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</si>
  <si>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</si>
  <si>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</si>
  <si>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</si>
  <si>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</si>
  <si>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</si>
  <si>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</si>
  <si>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</si>
  <si>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</si>
  <si>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</si>
  <si>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</si>
  <si>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</si>
  <si>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</si>
  <si>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</si>
  <si>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</si>
  <si>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</si>
  <si>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</si>
  <si>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</si>
  <si>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</si>
  <si>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</si>
  <si>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</si>
  <si>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</si>
  <si>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</si>
  <si>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</si>
  <si>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</si>
  <si>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</si>
  <si>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</si>
  <si>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</si>
  <si>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</si>
  <si>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</si>
  <si>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</si>
  <si>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</si>
  <si>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</si>
  <si>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</si>
  <si>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</si>
  <si>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</si>
  <si>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</si>
  <si>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</si>
  <si>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</si>
  <si>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</si>
  <si>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</si>
  <si>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</si>
  <si>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</si>
  <si>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</si>
  <si>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</si>
  <si>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</si>
  <si>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</si>
  <si>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</si>
  <si>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</si>
  <si>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</si>
  <si>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</si>
  <si>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</si>
  <si>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</si>
  <si>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</si>
  <si>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</si>
  <si>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</si>
  <si>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</si>
  <si>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</si>
  <si>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</si>
  <si>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</si>
  <si>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</si>
  <si>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</si>
  <si>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</si>
  <si>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</si>
  <si>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</si>
  <si>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</si>
  <si>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</si>
  <si>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</si>
  <si>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</si>
  <si>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</si>
  <si>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</si>
  <si>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</si>
  <si>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</si>
  <si>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</si>
  <si>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</si>
  <si>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</si>
  <si>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</si>
  <si>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</si>
  <si>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</si>
  <si>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</si>
  <si>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</si>
  <si>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</si>
  <si>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</si>
  <si>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</si>
  <si>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</si>
  <si>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</si>
  <si>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</si>
  <si>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</si>
  <si>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</si>
  <si>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</si>
  <si>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</si>
  <si>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</si>
  <si>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</si>
  <si>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</si>
  <si>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</si>
  <si>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</si>
  <si>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</si>
  <si>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</si>
  <si>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</si>
  <si>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</si>
  <si>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</si>
  <si>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</si>
  <si>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</si>
  <si>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</si>
  <si>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</si>
  <si>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</si>
  <si>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</si>
  <si>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</si>
  <si>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</si>
  <si>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</si>
  <si>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</si>
  <si>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</si>
  <si>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</si>
  <si>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</si>
  <si>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</si>
  <si>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</si>
  <si>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</si>
  <si>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</si>
  <si>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</si>
  <si>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</si>
  <si>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</si>
  <si>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</si>
  <si>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</si>
  <si>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</si>
  <si>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</si>
  <si>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</si>
  <si>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</si>
  <si>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</si>
  <si>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</si>
  <si>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</si>
  <si>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</si>
  <si>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</si>
  <si>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</si>
  <si>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</si>
  <si>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</si>
  <si>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</si>
  <si>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</si>
  <si>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</si>
  <si>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</si>
  <si>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</si>
  <si>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</si>
  <si>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</si>
  <si>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</si>
  <si>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</si>
  <si>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</si>
  <si>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</si>
  <si>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</si>
  <si>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</si>
  <si>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</si>
  <si>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</si>
  <si>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</si>
  <si>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</si>
  <si>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</si>
  <si>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</si>
  <si>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</si>
  <si>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</si>
  <si>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</si>
  <si>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</si>
  <si>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</si>
  <si>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</si>
  <si>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</si>
  <si>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</si>
  <si>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</si>
  <si>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</si>
  <si>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</si>
  <si>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</si>
  <si>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</si>
  <si>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</si>
  <si>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</si>
  <si>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</si>
  <si>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</si>
  <si>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</si>
  <si>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</si>
  <si>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</si>
  <si>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</si>
  <si>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</si>
  <si>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</si>
  <si>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</si>
  <si>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</si>
  <si>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</si>
  <si>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</si>
  <si>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</si>
  <si>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</si>
  <si>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</si>
  <si>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</si>
  <si>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</si>
  <si>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</si>
  <si>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</si>
  <si>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</si>
  <si>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</si>
  <si>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</si>
  <si>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</si>
  <si>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</si>
  <si>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</si>
  <si>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</si>
  <si>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</si>
  <si>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</si>
  <si>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</si>
  <si>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</si>
  <si>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</si>
  <si>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</si>
  <si>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</si>
  <si>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</si>
  <si>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</si>
  <si>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</si>
  <si>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</si>
  <si>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</si>
  <si>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</si>
  <si>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</si>
  <si>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</si>
  <si>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</si>
  <si>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</si>
  <si>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</si>
  <si>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</si>
  <si>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</si>
  <si>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</si>
  <si>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</si>
  <si>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</si>
  <si>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</si>
  <si>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</si>
  <si>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</si>
  <si>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</si>
  <si>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</si>
  <si>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</si>
  <si>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</si>
  <si>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</si>
  <si>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</si>
  <si>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</si>
  <si>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</si>
  <si>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</si>
  <si>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</si>
  <si>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</si>
  <si>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</si>
  <si>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</si>
  <si>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</si>
  <si>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</si>
  <si>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</si>
  <si>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</si>
  <si>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</si>
  <si>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</si>
  <si>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</si>
  <si>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</si>
  <si>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</si>
  <si>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</si>
  <si>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</si>
  <si>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</si>
  <si>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</si>
  <si>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</si>
  <si>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</si>
  <si>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</si>
  <si>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</si>
  <si>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</si>
  <si>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</si>
  <si>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</si>
  <si>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</si>
  <si>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</si>
  <si>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</si>
  <si>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</si>
  <si>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</si>
  <si>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</si>
  <si>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</si>
  <si>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</si>
  <si>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</si>
  <si>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</si>
  <si>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</si>
  <si>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</si>
  <si>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</si>
  <si>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</si>
  <si>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</si>
  <si>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</si>
  <si>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</si>
  <si>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</si>
  <si>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</si>
  <si>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</si>
  <si>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</si>
  <si>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</si>
  <si>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</si>
  <si>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</si>
  <si>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</si>
  <si>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</si>
  <si>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</si>
  <si>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</si>
  <si>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</si>
  <si>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</si>
  <si>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</si>
  <si>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</si>
  <si>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</si>
  <si>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</si>
  <si>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</si>
  <si>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</si>
  <si>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</si>
  <si>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</si>
  <si>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</si>
  <si>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</si>
  <si>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</si>
  <si>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</si>
  <si>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</si>
  <si>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</si>
  <si>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</si>
  <si>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</si>
  <si>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</si>
  <si>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</si>
  <si>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</si>
  <si>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</si>
  <si>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</si>
  <si>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</si>
  <si>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</si>
  <si>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</si>
  <si>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</si>
  <si>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</si>
  <si>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</si>
  <si>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</si>
  <si>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</si>
  <si>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</si>
  <si>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</si>
  <si>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</si>
  <si>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</si>
  <si>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</si>
  <si>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</si>
  <si>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</si>
  <si>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</si>
  <si>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</si>
  <si>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</si>
  <si>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</si>
  <si>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</si>
  <si>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</si>
  <si>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</si>
  <si>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</si>
  <si>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</si>
  <si>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</si>
  <si>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</si>
  <si>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</si>
  <si>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</si>
  <si>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</si>
  <si>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</si>
  <si>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</si>
  <si>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</si>
  <si>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</si>
  <si>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</si>
  <si>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</si>
  <si>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</si>
  <si>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</si>
  <si>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</si>
  <si>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</si>
  <si>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</si>
  <si>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</si>
  <si>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</si>
  <si>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</si>
  <si>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</si>
  <si>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</si>
  <si>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</si>
  <si>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</si>
  <si>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</si>
  <si>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</si>
  <si>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</si>
  <si>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</si>
  <si>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</si>
  <si>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</si>
  <si>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</si>
  <si>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</si>
  <si>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</si>
  <si>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</si>
  <si>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</si>
  <si>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</si>
  <si>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</si>
  <si>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</si>
  <si>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</si>
  <si>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</si>
  <si>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</si>
  <si>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</si>
  <si>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</si>
  <si>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</si>
  <si>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</si>
  <si>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</si>
  <si>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</si>
  <si>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</si>
  <si>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</si>
  <si>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</si>
  <si>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</si>
  <si>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</si>
  <si>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</si>
  <si>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</si>
  <si>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</si>
  <si>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</si>
  <si>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</si>
  <si>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</si>
  <si>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</si>
  <si>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</si>
  <si>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</si>
  <si>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</si>
  <si>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</si>
  <si>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</si>
  <si>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</si>
  <si>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</si>
  <si>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</si>
  <si>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</si>
  <si>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</si>
  <si>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</si>
  <si>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</si>
  <si>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</si>
  <si>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</si>
  <si>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</si>
  <si>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</si>
  <si>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</si>
  <si>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</si>
  <si>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</si>
  <si>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</si>
  <si>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</si>
  <si>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</si>
  <si>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</si>
  <si>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</si>
  <si>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</si>
  <si>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</si>
  <si>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</si>
  <si>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</si>
  <si>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</si>
  <si>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</si>
  <si>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</si>
  <si>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</si>
  <si>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</si>
  <si>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</si>
  <si>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</si>
  <si>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</si>
  <si>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</si>
  <si>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</si>
  <si>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</si>
  <si>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</si>
  <si>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</si>
  <si>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</si>
  <si>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</si>
  <si>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</si>
  <si>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</si>
  <si>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</si>
  <si>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</si>
  <si>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</si>
  <si>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</si>
  <si>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</si>
  <si>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</si>
  <si>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</si>
  <si>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</si>
  <si>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</si>
  <si>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</si>
  <si>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</si>
  <si>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</si>
  <si>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</si>
  <si>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</si>
  <si>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</si>
  <si>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</si>
  <si>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</si>
  <si>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</si>
  <si>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</si>
  <si>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</si>
  <si>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</si>
  <si>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</si>
  <si>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</si>
  <si>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</si>
  <si>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</si>
  <si>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</si>
  <si>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</si>
  <si>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</si>
  <si>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</si>
  <si>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</si>
  <si>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</si>
  <si>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</si>
  <si>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</si>
  <si>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</si>
  <si>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</si>
  <si>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</si>
  <si>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</si>
  <si>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</si>
  <si>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</si>
  <si>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</si>
  <si>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</si>
  <si>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</si>
  <si>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</si>
  <si>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</si>
  <si>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</si>
  <si>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</si>
  <si>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</si>
  <si>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</si>
  <si>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</si>
  <si>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</si>
  <si>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</si>
  <si>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</si>
  <si>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</si>
  <si>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</si>
  <si>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</si>
  <si>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</si>
  <si>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</si>
  <si>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</si>
  <si>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</si>
  <si>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</si>
  <si>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</si>
  <si>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</si>
  <si>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</si>
  <si>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</si>
  <si>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</si>
  <si>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</si>
  <si>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</si>
  <si>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</si>
  <si>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</si>
  <si>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</si>
  <si>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</si>
  <si>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</si>
  <si>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</si>
  <si>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</si>
  <si>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</si>
  <si>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</si>
  <si>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</si>
  <si>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</si>
  <si>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</si>
  <si>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</si>
  <si>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</si>
  <si>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</si>
  <si>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</si>
  <si>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</si>
  <si>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</si>
  <si>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</si>
  <si>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</si>
  <si>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</si>
  <si>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</si>
  <si>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</si>
  <si>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</si>
  <si>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</si>
  <si>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</si>
  <si>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</si>
  <si>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</si>
  <si>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</si>
  <si>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</si>
  <si>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</si>
  <si>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</si>
  <si>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</si>
  <si>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</si>
  <si>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</si>
  <si>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</si>
  <si>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</si>
  <si>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</si>
  <si>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</si>
  <si>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</si>
  <si>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</si>
  <si>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</si>
  <si>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</si>
  <si>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</si>
  <si>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</si>
  <si>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</si>
  <si>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</si>
  <si>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</si>
  <si>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</si>
  <si>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</si>
  <si>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</si>
  <si>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</si>
  <si>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</si>
  <si>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</si>
  <si>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</si>
  <si>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</si>
  <si>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</si>
  <si>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</si>
  <si>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</si>
  <si>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</si>
  <si>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</si>
  <si>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</si>
  <si>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</si>
  <si>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</si>
  <si>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</si>
  <si>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</si>
  <si>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</si>
  <si>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</si>
  <si>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</si>
  <si>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</si>
  <si>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</si>
  <si>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</si>
  <si>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</si>
  <si>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</si>
  <si>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</si>
  <si>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</si>
  <si>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</si>
  <si>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</si>
  <si>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</si>
  <si>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</si>
  <si>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</si>
  <si>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</si>
  <si>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</si>
  <si>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</si>
  <si>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</si>
  <si>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</si>
  <si>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</si>
  <si>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</si>
  <si>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</si>
  <si>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</si>
  <si>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</si>
  <si>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</si>
  <si>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</si>
  <si>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</si>
  <si>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</si>
  <si>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</si>
  <si>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</si>
  <si>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</si>
  <si>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</si>
  <si>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</si>
  <si>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</si>
  <si>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</si>
  <si>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</si>
  <si>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</si>
  <si>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</si>
  <si>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</si>
  <si>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</si>
  <si>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</si>
  <si>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</si>
  <si>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</si>
  <si>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</si>
  <si>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</si>
  <si>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</si>
  <si>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</si>
  <si>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</si>
  <si>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</si>
  <si>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</si>
  <si>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</si>
  <si>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</si>
  <si>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</si>
  <si>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</si>
  <si>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</si>
  <si>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</si>
  <si>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</si>
  <si>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</si>
  <si>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</si>
  <si>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</si>
  <si>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</si>
  <si>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</si>
  <si>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</si>
  <si>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</si>
  <si>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</si>
  <si>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</si>
  <si>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</si>
  <si>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</si>
  <si>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</si>
  <si>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</si>
  <si>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</si>
  <si>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</si>
  <si>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</si>
  <si>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</si>
  <si>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</si>
  <si>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</si>
  <si>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</si>
  <si>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</si>
  <si>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</si>
  <si>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</si>
  <si>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</si>
  <si>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</si>
  <si>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</si>
  <si>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</si>
  <si>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</si>
  <si>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</si>
  <si>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</si>
  <si>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</si>
  <si>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</si>
  <si>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</si>
  <si>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</si>
  <si>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</si>
  <si>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</si>
  <si>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</si>
  <si>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</si>
  <si>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</si>
  <si>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</si>
  <si>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</si>
  <si>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</si>
  <si>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</si>
  <si>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</si>
  <si>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</si>
  <si>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</si>
  <si>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</si>
  <si>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</si>
  <si>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</si>
  <si>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</si>
  <si>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</si>
  <si>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</si>
  <si>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</si>
  <si>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</si>
  <si>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</si>
  <si>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</si>
  <si>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</si>
  <si>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</si>
  <si>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</si>
  <si>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</si>
  <si>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</si>
  <si>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</si>
  <si>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</si>
  <si>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</si>
  <si>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</si>
  <si>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</si>
  <si>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</si>
  <si>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</si>
  <si>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</si>
  <si>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</si>
  <si>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</si>
  <si>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</si>
  <si>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</si>
  <si>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</si>
  <si>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</si>
  <si>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</si>
  <si>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</si>
  <si>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</si>
  <si>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</si>
  <si>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</si>
  <si>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</si>
  <si>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</si>
  <si>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</si>
  <si>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</si>
  <si>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</si>
  <si>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</si>
  <si>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</si>
  <si>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</si>
  <si>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</si>
  <si>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</si>
  <si>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</si>
  <si>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</si>
  <si>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</si>
  <si>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</si>
  <si>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</si>
  <si>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</si>
  <si>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</si>
  <si>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</si>
  <si>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</si>
  <si>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</si>
  <si>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</si>
  <si>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</si>
  <si>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</si>
  <si>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</si>
  <si>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</si>
  <si>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</si>
  <si>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</si>
  <si>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</si>
  <si>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</si>
  <si>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</si>
  <si>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</si>
  <si>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</si>
  <si>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</si>
  <si>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</si>
  <si>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</si>
  <si>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</si>
  <si>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</si>
  <si>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</si>
  <si>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</si>
  <si>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</si>
  <si>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</si>
  <si>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</si>
  <si>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</si>
  <si>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</si>
  <si>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</si>
  <si>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</si>
  <si>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</si>
  <si>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</si>
  <si>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</si>
  <si>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</si>
  <si>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</si>
  <si>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</si>
  <si>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</si>
  <si>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</si>
  <si>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</si>
  <si>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</si>
  <si>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</si>
  <si>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</si>
  <si>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</si>
  <si>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</si>
  <si>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</si>
  <si>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</si>
  <si>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</si>
  <si>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</si>
  <si>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</si>
  <si>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</si>
  <si>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</si>
  <si>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</si>
  <si>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</si>
  <si>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</si>
  <si>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</si>
  <si>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</si>
  <si>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</si>
  <si>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</si>
  <si>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</si>
  <si>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</si>
  <si>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</si>
  <si>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</si>
  <si>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</si>
  <si>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</si>
  <si>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</si>
  <si>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</si>
  <si>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</si>
  <si>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</si>
  <si>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</si>
  <si>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</si>
  <si>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</si>
  <si>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</si>
  <si>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</si>
  <si>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</si>
  <si>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</si>
  <si>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</si>
  <si>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</si>
  <si>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</si>
  <si>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</si>
  <si>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</si>
  <si>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</si>
  <si>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</si>
  <si>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</si>
  <si>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</si>
  <si>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</si>
  <si>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</si>
  <si>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</si>
  <si>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</si>
  <si>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</si>
  <si>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</si>
  <si>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</si>
  <si>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</si>
  <si>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</si>
  <si>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</si>
  <si>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</si>
  <si>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</si>
  <si>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</si>
  <si>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</si>
  <si>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</si>
  <si>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</si>
  <si>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</si>
  <si>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</si>
  <si>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</si>
  <si>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</si>
  <si>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</si>
  <si>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</si>
  <si>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</si>
  <si>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</si>
  <si>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</si>
  <si>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</si>
  <si>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</si>
  <si>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</si>
  <si>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</si>
  <si>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</si>
  <si>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</si>
  <si>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</si>
  <si>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</si>
  <si>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</si>
  <si>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</si>
  <si>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</si>
  <si>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</si>
  <si>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</si>
  <si>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</si>
  <si>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</si>
  <si>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</si>
  <si>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</si>
  <si>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</si>
  <si>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</si>
  <si>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</si>
  <si>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</si>
  <si>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</si>
  <si>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</si>
  <si>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</si>
  <si>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</si>
  <si>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</si>
  <si>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</si>
  <si>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</si>
  <si>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</si>
  <si>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</si>
  <si>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</si>
  <si>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</si>
  <si>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</si>
  <si>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</si>
  <si>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</si>
  <si>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</si>
  <si>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</si>
  <si>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</si>
  <si>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</si>
  <si>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</si>
  <si>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</si>
  <si>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</si>
  <si>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</si>
  <si>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</si>
  <si>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</si>
  <si>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</si>
  <si>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</si>
  <si>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</si>
  <si>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</si>
  <si>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</si>
  <si>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</si>
  <si>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</si>
  <si>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</si>
  <si>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</si>
  <si>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</si>
  <si>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</si>
  <si>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</si>
  <si>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</si>
  <si>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</si>
  <si>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</si>
  <si>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</si>
  <si>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</si>
  <si>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</si>
  <si>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</si>
  <si>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</si>
  <si>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</si>
  <si>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</si>
  <si>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</si>
  <si>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</si>
  <si>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</si>
  <si>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</si>
  <si>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</si>
  <si>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</si>
  <si>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</si>
  <si>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</si>
  <si>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</si>
  <si>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</si>
  <si>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</si>
  <si>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</si>
  <si>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</si>
  <si>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</si>
  <si>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</si>
  <si>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</si>
  <si>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</si>
  <si>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</si>
  <si>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</si>
  <si>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</si>
  <si>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</si>
  <si>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</si>
  <si>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</si>
  <si>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</si>
  <si>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</si>
  <si>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</si>
  <si>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</si>
  <si>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</si>
  <si>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</si>
  <si>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</si>
  <si>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</si>
  <si>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</si>
  <si>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</si>
  <si>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</si>
  <si>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</si>
  <si>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</si>
  <si>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</si>
  <si>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</si>
  <si>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</si>
  <si>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</si>
  <si>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</si>
  <si>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</si>
  <si>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</si>
  <si>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</si>
  <si>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</si>
  <si>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</si>
  <si>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</si>
  <si>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</si>
  <si>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</si>
  <si>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</si>
  <si>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</si>
  <si>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</si>
  <si>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</si>
  <si>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</si>
  <si>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</si>
  <si>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</si>
  <si>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</si>
  <si>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</si>
  <si>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</si>
  <si>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</si>
  <si>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</si>
  <si>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</si>
  <si>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</si>
  <si>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</si>
  <si>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</si>
  <si>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</si>
  <si>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</si>
  <si>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</si>
  <si>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</si>
  <si>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</si>
  <si>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</si>
  <si>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</si>
  <si>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</si>
  <si>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</si>
  <si>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</si>
  <si>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</si>
  <si>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</si>
  <si>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</si>
  <si>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</si>
  <si>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</si>
  <si>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</si>
  <si>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</si>
  <si>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</si>
  <si>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</si>
  <si>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</si>
  <si>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</si>
  <si>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</si>
  <si>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</si>
  <si>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</si>
  <si>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</si>
  <si>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</si>
  <si>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</si>
  <si>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</si>
  <si>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</si>
  <si>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</si>
  <si>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</si>
  <si>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</si>
  <si>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</si>
  <si>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</si>
  <si>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</si>
  <si>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</si>
  <si>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</si>
  <si>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</si>
  <si>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</si>
  <si>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</si>
  <si>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</si>
  <si>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</si>
  <si>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</si>
  <si>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</si>
  <si>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</si>
  <si>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</si>
  <si>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</si>
  <si>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</si>
  <si>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</si>
  <si>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</si>
  <si>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</si>
  <si>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</si>
  <si>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</si>
  <si>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</si>
  <si>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</si>
  <si>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</si>
  <si>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</si>
  <si>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</si>
  <si>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</si>
  <si>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</si>
  <si>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</si>
  <si>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</si>
  <si>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</si>
  <si>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</si>
  <si>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</si>
  <si>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</si>
  <si>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</si>
  <si>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</si>
  <si>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</si>
  <si>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</si>
  <si>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</si>
  <si>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</si>
  <si>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</si>
  <si>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</si>
  <si>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</si>
  <si>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</si>
  <si>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</si>
  <si>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</si>
  <si>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</si>
  <si>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</si>
  <si>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</si>
  <si>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</si>
  <si>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</si>
  <si>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</si>
  <si>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</si>
  <si>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</si>
  <si>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</si>
  <si>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</si>
  <si>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</si>
  <si>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</si>
  <si>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</si>
  <si>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</si>
  <si>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</si>
  <si>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</si>
  <si>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</si>
  <si>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</si>
  <si>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</si>
  <si>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</si>
  <si>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</si>
  <si>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</si>
  <si>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</si>
  <si>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</si>
  <si>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</si>
  <si>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</si>
  <si>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</si>
  <si>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</si>
  <si>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</si>
  <si>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</si>
  <si>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</si>
  <si>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</si>
  <si>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</si>
  <si>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</si>
  <si>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</si>
  <si>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</si>
  <si>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</si>
  <si>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</si>
  <si>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</si>
  <si>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</si>
  <si>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</si>
  <si>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</si>
  <si>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</si>
  <si>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</si>
  <si>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</si>
  <si>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</si>
  <si>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</si>
  <si>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</si>
  <si>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</si>
  <si>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</si>
  <si>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</si>
  <si>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</si>
  <si>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</si>
  <si>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</si>
  <si>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</si>
  <si>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</si>
  <si>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</si>
  <si>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</si>
  <si>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</si>
  <si>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</si>
  <si>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</si>
  <si>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</si>
  <si>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</si>
  <si>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</si>
  <si>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</si>
  <si>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</si>
  <si>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</si>
  <si>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</si>
  <si>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</si>
  <si>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</si>
  <si>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</si>
  <si>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</si>
  <si>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</si>
  <si>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</si>
  <si>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</si>
  <si>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</si>
  <si>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</si>
  <si>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</si>
  <si>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</si>
  <si>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</si>
  <si>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</si>
  <si>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</si>
  <si>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</si>
  <si>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</si>
  <si>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</si>
  <si>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</si>
  <si>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</si>
  <si>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</si>
  <si>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</si>
  <si>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</si>
  <si>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</si>
  <si>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</si>
  <si>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</si>
  <si>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</si>
  <si>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</si>
  <si>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</si>
  <si>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</si>
  <si>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</si>
  <si>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</si>
  <si>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</si>
  <si>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</si>
  <si>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</si>
  <si>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</si>
  <si>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</si>
  <si>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</si>
  <si>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</si>
  <si>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</si>
  <si>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</si>
  <si>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</si>
  <si>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</si>
  <si>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</si>
  <si>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</si>
  <si>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</si>
  <si>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</si>
  <si>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</si>
  <si>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</si>
  <si>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</si>
  <si>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</si>
  <si>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</si>
  <si>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</si>
  <si>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</si>
  <si>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</si>
  <si>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</si>
  <si>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</si>
  <si>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</si>
  <si>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</si>
  <si>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</si>
  <si>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</si>
  <si>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</si>
  <si>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</si>
  <si>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</si>
  <si>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</si>
  <si>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</si>
  <si>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</si>
  <si>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</si>
  <si>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</si>
  <si>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</si>
  <si>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</si>
  <si>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</si>
  <si>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</si>
  <si>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</si>
  <si>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</si>
  <si>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</si>
  <si>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</si>
  <si>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</si>
  <si>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</si>
  <si>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</si>
  <si>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</si>
  <si>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</si>
  <si>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</si>
  <si>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</si>
  <si>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</si>
  <si>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</si>
  <si>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</si>
  <si>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</si>
  <si>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</si>
  <si>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</si>
  <si>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</si>
  <si>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</si>
  <si>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</si>
  <si>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</si>
  <si>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</si>
  <si>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</si>
  <si>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</si>
  <si>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</si>
  <si>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</si>
  <si>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</si>
  <si>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</si>
  <si>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</si>
  <si>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</si>
  <si>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</si>
  <si>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</si>
  <si>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</si>
  <si>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</si>
  <si>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</si>
  <si>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</si>
  <si>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</si>
  <si>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</si>
  <si>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</si>
  <si>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</si>
  <si>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</si>
  <si>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</si>
  <si>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</si>
  <si>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</si>
  <si>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</si>
  <si>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</si>
  <si>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</si>
  <si>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</si>
  <si>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</si>
  <si>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</si>
  <si>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</si>
  <si>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</si>
  <si>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</si>
  <si>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</si>
  <si>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</si>
  <si>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</si>
  <si>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</si>
  <si>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</si>
  <si>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</si>
  <si>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</si>
  <si>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</si>
  <si>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</si>
  <si>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</si>
  <si>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</si>
  <si>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</si>
  <si>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</si>
  <si>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</si>
  <si>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</si>
  <si>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</si>
  <si>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</si>
  <si>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</si>
  <si>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</si>
  <si>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</si>
  <si>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</si>
  <si>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</si>
  <si>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</si>
  <si>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</si>
  <si>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</si>
  <si>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</si>
  <si>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</si>
  <si>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</si>
  <si>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</si>
  <si>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</si>
  <si>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</si>
  <si>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</si>
  <si>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</si>
  <si>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</si>
  <si>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</si>
  <si>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</si>
  <si>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</si>
  <si>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</si>
  <si>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</si>
  <si>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</si>
  <si>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</si>
  <si>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</si>
  <si>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</si>
  <si>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</si>
  <si>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</si>
  <si>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</si>
  <si>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</si>
  <si>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</si>
  <si>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</si>
  <si>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</si>
  <si>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</si>
  <si>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</si>
  <si>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</si>
  <si>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</si>
  <si>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</si>
  <si>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</si>
  <si>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</si>
  <si>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</si>
  <si>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</si>
  <si>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</si>
  <si>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</si>
  <si>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</si>
  <si>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</si>
  <si>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</si>
  <si>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</si>
  <si>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</si>
  <si>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</si>
  <si>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</si>
  <si>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</si>
  <si>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</si>
  <si>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</si>
  <si>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</si>
  <si>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</si>
  <si>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</si>
  <si>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</si>
  <si>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</si>
  <si>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</si>
  <si>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</si>
  <si>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</si>
  <si>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</si>
  <si>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</si>
  <si>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</si>
  <si>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</si>
  <si>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</si>
  <si>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</si>
  <si>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</si>
  <si>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</si>
  <si>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</si>
  <si>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</si>
  <si>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</si>
  <si>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</si>
  <si>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</si>
  <si>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</si>
  <si>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</si>
  <si>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</si>
  <si>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</si>
  <si>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</si>
  <si>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</si>
  <si>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</si>
  <si>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</si>
  <si>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</si>
  <si>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</si>
  <si>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</si>
  <si>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</si>
  <si>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</si>
  <si>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</si>
  <si>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</si>
  <si>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</si>
  <si>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</si>
  <si>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</si>
  <si>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</si>
  <si>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</si>
  <si>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</si>
  <si>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</si>
  <si>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</si>
  <si>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</si>
  <si>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</si>
  <si>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</si>
  <si>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</si>
  <si>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</si>
  <si>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</si>
  <si>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</si>
  <si>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</si>
  <si>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</si>
  <si>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</si>
  <si>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</si>
  <si>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</si>
  <si>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</si>
  <si>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</si>
  <si>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</si>
  <si>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</si>
  <si>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</si>
  <si>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</si>
  <si>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</si>
  <si>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</si>
  <si>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</si>
  <si>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</si>
  <si>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</si>
  <si>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</si>
  <si>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</si>
  <si>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</si>
  <si>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</si>
  <si>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</si>
  <si>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</si>
  <si>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</si>
  <si>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</si>
  <si>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</si>
  <si>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</si>
  <si>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</si>
  <si>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</si>
  <si>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</si>
  <si>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</si>
  <si>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</si>
  <si>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</si>
  <si>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</si>
  <si>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</si>
  <si>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</si>
  <si>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</si>
  <si>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</si>
  <si>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</si>
  <si>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</si>
  <si>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</si>
  <si>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</si>
  <si>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</si>
  <si>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</si>
  <si>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</si>
  <si>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</si>
  <si>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</si>
  <si>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</si>
  <si>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</si>
  <si>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</si>
  <si>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</si>
  <si>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</si>
  <si>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</si>
  <si>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</si>
  <si>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</si>
  <si>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</si>
  <si>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</si>
  <si>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</si>
  <si>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</si>
  <si>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</si>
  <si>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</si>
  <si>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</si>
  <si>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</si>
  <si>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</si>
  <si>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</si>
  <si>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</si>
  <si>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</si>
  <si>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</si>
  <si>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</si>
  <si>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</si>
  <si>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</si>
  <si>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</si>
  <si>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</si>
  <si>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</si>
  <si>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</si>
  <si>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</si>
  <si>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</si>
  <si>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</si>
  <si>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</si>
  <si>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</si>
  <si>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</si>
  <si>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</si>
  <si>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</si>
  <si>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</si>
  <si>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</si>
  <si>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</si>
  <si>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</si>
  <si>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</si>
  <si>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</si>
  <si>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</si>
  <si>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</si>
  <si>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</si>
  <si>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</si>
  <si>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</si>
  <si>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</si>
  <si>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</si>
  <si>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</si>
  <si>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</si>
  <si>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</si>
  <si>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</si>
  <si>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</si>
  <si>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</si>
  <si>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</si>
  <si>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</si>
  <si>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</si>
  <si>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</si>
  <si>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</si>
  <si>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</si>
  <si>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</si>
  <si>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</si>
  <si>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</si>
  <si>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</si>
  <si>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</si>
  <si>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</si>
  <si>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</si>
  <si>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</si>
  <si>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</si>
  <si>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</si>
  <si>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</si>
  <si>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</si>
  <si>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</si>
  <si>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</si>
  <si>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</si>
  <si>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</si>
  <si>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</si>
  <si>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</si>
  <si>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</si>
  <si>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</si>
  <si>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</si>
  <si>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</si>
  <si>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</si>
  <si>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</si>
  <si>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</si>
  <si>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</si>
  <si>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</si>
  <si>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</si>
  <si>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</si>
  <si>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</si>
  <si>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</si>
  <si>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</si>
  <si>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</si>
  <si>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</si>
  <si>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</si>
  <si>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</si>
  <si>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</si>
  <si>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</si>
  <si>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</si>
  <si>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</si>
  <si>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</si>
  <si>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</si>
  <si>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</si>
  <si>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</si>
  <si>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</si>
  <si>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</si>
  <si>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</si>
  <si>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</si>
  <si>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</si>
  <si>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</si>
  <si>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</si>
  <si>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</si>
  <si>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</si>
  <si>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</si>
  <si>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</si>
  <si>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</si>
  <si>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</si>
  <si>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</si>
  <si>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</si>
  <si>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</si>
  <si>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</si>
  <si>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</si>
  <si>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</si>
  <si>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</si>
  <si>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</si>
  <si>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</si>
  <si>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</si>
  <si>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</si>
  <si>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</si>
  <si>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</si>
  <si>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</si>
  <si>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</si>
  <si>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</si>
  <si>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</si>
  <si>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</si>
  <si>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</si>
  <si>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</si>
  <si>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</si>
  <si>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</si>
  <si>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</si>
  <si>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</si>
  <si>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</si>
  <si>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</si>
  <si>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</si>
  <si>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</si>
  <si>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</si>
  <si>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</si>
  <si>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</si>
  <si>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</si>
  <si>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</si>
  <si>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</si>
  <si>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</si>
  <si>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</si>
  <si>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</si>
  <si>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</si>
  <si>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</si>
  <si>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</si>
  <si>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</si>
  <si>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</si>
  <si>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</si>
  <si>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</si>
  <si>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</si>
  <si>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</si>
  <si>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</si>
  <si>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</si>
  <si>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</si>
  <si>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</si>
  <si>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</si>
  <si>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</si>
  <si>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</si>
  <si>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</si>
  <si>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</si>
  <si>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</si>
  <si>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</si>
  <si>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</si>
  <si>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</si>
  <si>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</si>
  <si>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</si>
  <si>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</si>
  <si>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</si>
  <si>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</si>
  <si>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</si>
  <si>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</si>
  <si>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</si>
  <si>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</si>
  <si>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</si>
  <si>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</si>
  <si>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</si>
  <si>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</si>
  <si>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</si>
  <si>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</si>
  <si>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</si>
  <si>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</si>
  <si>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</si>
  <si>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</si>
  <si>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</si>
  <si>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</si>
  <si>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</si>
  <si>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</si>
  <si>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</si>
  <si>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</si>
  <si>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</si>
  <si>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</si>
  <si>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</si>
  <si>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</si>
  <si>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</si>
  <si>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</si>
  <si>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</si>
  <si>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</si>
  <si>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</si>
  <si>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</si>
  <si>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</si>
  <si>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</si>
  <si>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</si>
  <si>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</si>
  <si>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</si>
  <si>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</si>
  <si>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</si>
  <si>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</si>
  <si>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</si>
  <si>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</si>
  <si>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</si>
  <si>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</si>
  <si>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</si>
  <si>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</si>
  <si>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</si>
  <si>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</si>
  <si>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</si>
  <si>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</si>
  <si>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</si>
  <si>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</si>
  <si>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</si>
  <si>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</si>
  <si>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</si>
  <si>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</si>
  <si>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</si>
  <si>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</si>
  <si>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</si>
  <si>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</si>
  <si>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</si>
  <si>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</si>
  <si>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</si>
  <si>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</si>
  <si>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</si>
  <si>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</si>
  <si>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</si>
  <si>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</si>
  <si>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</si>
  <si>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</si>
  <si>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</si>
  <si>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</si>
  <si>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</si>
  <si>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</si>
  <si>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</si>
  <si>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</si>
  <si>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</si>
  <si>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</si>
  <si>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</si>
  <si>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</si>
  <si>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</si>
  <si>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</si>
  <si>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</si>
  <si>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</si>
  <si>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</si>
  <si>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</si>
  <si>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</si>
  <si>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</si>
  <si>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</si>
  <si>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</si>
  <si>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</si>
  <si>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</si>
  <si>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</si>
  <si>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</si>
  <si>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</si>
  <si>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</si>
  <si>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</si>
  <si>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</si>
  <si>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</si>
  <si>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</si>
  <si>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</si>
  <si>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</si>
  <si>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</si>
  <si>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</si>
  <si>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</si>
  <si>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</si>
  <si>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</si>
  <si>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</si>
  <si>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</si>
  <si>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</si>
  <si>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</si>
  <si>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</si>
  <si>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</si>
  <si>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</si>
  <si>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</si>
  <si>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</si>
  <si>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</si>
  <si>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</si>
  <si>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</si>
  <si>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</si>
  <si>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</si>
  <si>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</si>
  <si>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</si>
  <si>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</si>
  <si>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</si>
  <si>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</si>
  <si>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</si>
  <si>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</si>
  <si>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</si>
  <si>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</si>
  <si>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</si>
  <si>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</si>
  <si>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</si>
  <si>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</si>
  <si>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</si>
  <si>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</si>
  <si>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</si>
  <si>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</si>
  <si>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</si>
  <si>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</si>
  <si>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</si>
  <si>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</si>
  <si>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</si>
  <si>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</si>
  <si>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</si>
  <si>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</si>
  <si>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</si>
  <si>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</si>
  <si>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</si>
  <si>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</si>
  <si>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</si>
  <si>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</si>
  <si>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</si>
  <si>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</si>
  <si>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</si>
  <si>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</si>
  <si>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</si>
  <si>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</si>
  <si>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</si>
  <si>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</si>
  <si>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</si>
  <si>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</si>
  <si>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</si>
  <si>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</si>
  <si>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</si>
  <si>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</si>
  <si>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</si>
  <si>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</si>
  <si>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</si>
  <si>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</si>
  <si>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</si>
  <si>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</si>
  <si>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</si>
  <si>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</si>
  <si>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</si>
  <si>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</si>
  <si>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</si>
  <si>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</si>
  <si>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</si>
  <si>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</si>
  <si>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</si>
  <si>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</si>
  <si>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</si>
  <si>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</si>
  <si>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</si>
  <si>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</si>
  <si>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</si>
  <si>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</si>
  <si>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</si>
  <si>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</si>
  <si>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</si>
  <si>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</si>
  <si>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</si>
  <si>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</si>
  <si>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</si>
  <si>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</si>
  <si>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</si>
  <si>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</si>
  <si>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</si>
  <si>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</si>
  <si>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</si>
  <si>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</si>
  <si>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</si>
  <si>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</si>
  <si>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</si>
  <si>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</si>
  <si>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</si>
  <si>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</si>
  <si>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</si>
  <si>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</si>
  <si>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</si>
  <si>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</si>
  <si>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</si>
  <si>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</si>
  <si>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</si>
  <si>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</si>
  <si>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</si>
  <si>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</si>
  <si>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</si>
  <si>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</si>
  <si>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</si>
  <si>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</si>
  <si>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</si>
  <si>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</si>
  <si>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</si>
  <si>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</si>
  <si>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</si>
  <si>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</si>
  <si>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</si>
  <si>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</si>
  <si>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</si>
  <si>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</si>
  <si>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</si>
  <si>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</si>
  <si>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</si>
  <si>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</si>
  <si>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</si>
  <si>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</si>
  <si>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</si>
  <si>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</si>
  <si>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</si>
  <si>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</si>
  <si>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</si>
  <si>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</si>
  <si>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</si>
  <si>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</si>
  <si>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</si>
  <si>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</si>
  <si>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</si>
  <si>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</si>
  <si>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</si>
  <si>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</si>
  <si>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</si>
  <si>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</si>
  <si>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</si>
  <si>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</si>
  <si>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</si>
  <si>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</si>
  <si>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</si>
  <si>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</si>
  <si>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</si>
  <si>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</si>
  <si>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</si>
  <si>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</si>
  <si>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</si>
  <si>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</si>
  <si>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</si>
  <si>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</si>
  <si>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</si>
  <si>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</si>
  <si>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</si>
  <si>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</si>
  <si>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</si>
  <si>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</si>
  <si>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</si>
  <si>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</si>
  <si>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</si>
  <si>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</si>
  <si>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</si>
  <si>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</si>
  <si>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</si>
  <si>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</si>
  <si>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</si>
  <si>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</si>
  <si>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</si>
  <si>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</si>
  <si>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</si>
  <si>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</si>
  <si>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</si>
  <si>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</si>
  <si>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</si>
  <si>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</si>
  <si>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</si>
  <si>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</si>
  <si>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</si>
  <si>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</si>
  <si>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</si>
  <si>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</si>
  <si>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</si>
  <si>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</si>
  <si>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</si>
  <si>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</si>
  <si>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</si>
  <si>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</si>
  <si>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</si>
  <si>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</si>
  <si>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</si>
  <si>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</si>
  <si>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</si>
  <si>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</si>
  <si>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</si>
  <si>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</si>
  <si>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</si>
  <si>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</si>
  <si>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</si>
  <si>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</si>
  <si>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</si>
  <si>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</si>
  <si>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</si>
  <si>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</si>
  <si>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</si>
  <si>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</si>
  <si>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</si>
  <si>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</si>
  <si>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</si>
  <si>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</si>
  <si>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</si>
  <si>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</si>
  <si>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</si>
  <si>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</si>
  <si>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</si>
  <si>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</si>
  <si>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</si>
  <si>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</si>
  <si>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</si>
  <si>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</si>
  <si>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</si>
  <si>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</si>
  <si>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</si>
  <si>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</si>
  <si>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</si>
  <si>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</si>
  <si>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</si>
  <si>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</si>
  <si>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</si>
  <si>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</si>
  <si>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</si>
  <si>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</si>
  <si>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</si>
  <si>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</si>
  <si>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</si>
  <si>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</si>
  <si>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</si>
  <si>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</si>
  <si>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</si>
  <si>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</si>
  <si>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</si>
  <si>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</si>
  <si>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</si>
  <si>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</si>
  <si>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</si>
  <si>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</si>
  <si>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</si>
  <si>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</si>
  <si>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</si>
  <si>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</si>
  <si>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</si>
  <si>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</si>
  <si>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</si>
  <si>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</si>
  <si>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</si>
  <si>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</si>
  <si>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</si>
  <si>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</si>
  <si>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</si>
  <si>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</si>
  <si>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</si>
  <si>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</si>
  <si>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</si>
  <si>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</si>
  <si>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</si>
  <si>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</si>
  <si>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</si>
  <si>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</si>
  <si>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</si>
  <si>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</si>
  <si>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</si>
  <si>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</si>
  <si>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</si>
  <si>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</si>
  <si>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</si>
  <si>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</si>
  <si>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</si>
  <si>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</si>
  <si>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</si>
  <si>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</si>
  <si>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</si>
  <si>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</si>
  <si>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</si>
  <si>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</si>
  <si>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</si>
  <si>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</si>
  <si>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</si>
  <si>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</si>
  <si>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</si>
  <si>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</si>
  <si>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</si>
  <si>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</si>
  <si>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</si>
  <si>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</si>
  <si>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</si>
  <si>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</si>
  <si>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</si>
  <si>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</si>
  <si>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</si>
  <si>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</si>
  <si>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</si>
  <si>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</si>
  <si>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</si>
  <si>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</si>
  <si>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</si>
  <si>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</si>
  <si>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</si>
  <si>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</si>
  <si>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</si>
  <si>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</si>
  <si>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</si>
  <si>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</si>
  <si>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</si>
  <si>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</si>
  <si>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</si>
  <si>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</si>
  <si>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</si>
  <si>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</si>
  <si>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</si>
  <si>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</si>
  <si>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</si>
  <si>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</si>
  <si>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</si>
  <si>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</si>
  <si>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</si>
  <si>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</si>
  <si>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</si>
  <si>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</si>
  <si>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</si>
  <si>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</si>
  <si>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</si>
  <si>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</si>
  <si>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</si>
  <si>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</si>
  <si>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</si>
  <si>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</si>
  <si>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</si>
  <si>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</si>
  <si>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</si>
  <si>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</si>
  <si>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</si>
  <si>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</si>
  <si>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</si>
  <si>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</si>
  <si>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</si>
  <si>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</si>
  <si>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</si>
  <si>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</si>
  <si>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</si>
  <si>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</si>
  <si>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</si>
  <si>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</si>
  <si>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</si>
  <si>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</si>
  <si>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</si>
  <si>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</si>
  <si>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</si>
  <si>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</si>
  <si>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</si>
  <si>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</si>
  <si>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</si>
  <si>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</si>
  <si>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</si>
  <si>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</si>
  <si>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</si>
  <si>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</si>
  <si>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</si>
  <si>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</si>
  <si>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</si>
  <si>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</si>
  <si>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</si>
  <si>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</si>
  <si>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</si>
  <si>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</si>
  <si>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</si>
  <si>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</si>
  <si>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</si>
  <si>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</si>
  <si>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</si>
  <si>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</si>
  <si>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</si>
  <si>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</si>
  <si>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</si>
  <si>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</si>
  <si>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</si>
  <si>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</si>
  <si>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</si>
  <si>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</si>
  <si>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</si>
  <si>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</si>
  <si>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</si>
  <si>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</si>
  <si>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</si>
  <si>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</si>
  <si>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</si>
  <si>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</si>
  <si>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</si>
  <si>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</si>
  <si>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</si>
  <si>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</si>
  <si>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</si>
  <si>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</si>
  <si>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</si>
  <si>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</si>
  <si>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</si>
  <si>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</si>
  <si>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</si>
  <si>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</si>
  <si>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</si>
  <si>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</si>
  <si>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</si>
  <si>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</si>
  <si>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</si>
  <si>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</si>
  <si>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</si>
  <si>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</si>
  <si>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</si>
  <si>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</si>
  <si>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</si>
  <si>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</si>
  <si>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</si>
  <si>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</si>
  <si>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</si>
  <si>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</si>
  <si>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</si>
  <si>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</si>
  <si>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</si>
  <si>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</si>
  <si>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</si>
  <si>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</si>
  <si>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</si>
  <si>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</si>
  <si>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</si>
  <si>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</si>
  <si>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</si>
  <si>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</si>
  <si>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</si>
  <si>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</si>
  <si>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</si>
  <si>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</si>
  <si>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</si>
  <si>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</si>
  <si>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</si>
  <si>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</si>
  <si>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</si>
  <si>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</si>
  <si>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</si>
  <si>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</si>
  <si>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</si>
  <si>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</si>
  <si>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</si>
  <si>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</si>
  <si>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</si>
  <si>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</si>
  <si>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</si>
  <si>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</si>
  <si>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</si>
  <si>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</si>
  <si>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</si>
  <si>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</si>
  <si>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</si>
  <si>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</si>
  <si>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</si>
  <si>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</si>
  <si>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</si>
  <si>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</si>
  <si>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</si>
  <si>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</si>
  <si>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</si>
  <si>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</si>
  <si>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</si>
  <si>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</si>
  <si>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</si>
  <si>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</si>
  <si>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</si>
  <si>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</si>
  <si>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</si>
  <si>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</si>
  <si>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</si>
  <si>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</si>
  <si>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</si>
  <si>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</si>
  <si>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</si>
  <si>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</si>
  <si>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</si>
  <si>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</si>
  <si>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</si>
  <si>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</si>
  <si>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</si>
  <si>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</si>
  <si>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</si>
  <si>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</si>
  <si>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</si>
  <si>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</si>
  <si>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</si>
  <si>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</si>
  <si>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</si>
  <si>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</si>
  <si>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</si>
  <si>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</si>
  <si>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</si>
  <si>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</si>
  <si>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</si>
  <si>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</si>
  <si>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</si>
  <si>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</si>
  <si>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</si>
  <si>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</si>
  <si>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</si>
  <si>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</si>
  <si>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</si>
  <si>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</si>
  <si>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</si>
  <si>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</si>
  <si>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</si>
  <si>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</si>
  <si>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</si>
  <si>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</si>
  <si>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</si>
  <si>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</si>
  <si>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</si>
  <si>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</si>
  <si>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</si>
  <si>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</si>
  <si>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</si>
  <si>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</si>
  <si>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</si>
  <si>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</si>
  <si>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</si>
  <si>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</si>
  <si>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</si>
  <si>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</si>
  <si>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</si>
  <si>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</si>
  <si>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</si>
  <si>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</si>
  <si>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</si>
  <si>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</si>
  <si>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</si>
  <si>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</si>
  <si>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</si>
  <si>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</si>
  <si>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</si>
  <si>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</si>
  <si>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</si>
  <si>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</si>
  <si>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</si>
  <si>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</si>
  <si>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</si>
  <si>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</si>
  <si>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</si>
  <si>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</si>
  <si>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</si>
  <si>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</si>
  <si>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</si>
  <si>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</si>
  <si>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</si>
  <si>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</si>
  <si>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</si>
  <si>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</si>
  <si>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</si>
  <si>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</si>
  <si>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</si>
  <si>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</si>
  <si>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</si>
  <si>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</si>
  <si>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</si>
  <si>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</si>
  <si>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</si>
  <si>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</si>
  <si>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</si>
  <si>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</si>
  <si>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</si>
  <si>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</si>
  <si>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</si>
  <si>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</si>
  <si>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</si>
  <si>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</si>
  <si>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</si>
  <si>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</si>
  <si>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</si>
  <si>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</si>
  <si>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</si>
  <si>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</si>
  <si>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</si>
  <si>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</si>
  <si>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</si>
  <si>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</si>
  <si>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</si>
  <si>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</si>
  <si>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</si>
  <si>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</si>
  <si>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</si>
  <si>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</si>
  <si>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</si>
  <si>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</si>
  <si>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</si>
  <si>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</si>
  <si>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</si>
  <si>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</si>
  <si>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</si>
  <si>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</si>
  <si>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</si>
  <si>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</si>
  <si>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</si>
  <si>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</si>
  <si>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</si>
  <si>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</si>
  <si>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</si>
  <si>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</si>
  <si>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</si>
  <si>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</si>
  <si>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</si>
  <si>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</si>
  <si>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</si>
  <si>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</si>
  <si>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</si>
  <si>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</si>
  <si>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</si>
  <si>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</si>
  <si>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</si>
  <si>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</si>
  <si>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</si>
  <si>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</si>
  <si>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</si>
  <si>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</si>
  <si>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</si>
  <si>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</si>
  <si>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</si>
  <si>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</si>
  <si>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</si>
  <si>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</si>
  <si>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</si>
  <si>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</si>
  <si>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</si>
  <si>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</si>
  <si>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</si>
  <si>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</si>
  <si>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</si>
  <si>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</si>
  <si>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</si>
  <si>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</si>
  <si>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</si>
  <si>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</si>
  <si>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</si>
  <si>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</si>
  <si>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</si>
  <si>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</si>
  <si>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</si>
  <si>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</si>
  <si>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</si>
  <si>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</si>
  <si>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</si>
  <si>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</si>
  <si>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</si>
  <si>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</si>
  <si>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</si>
  <si>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</si>
  <si>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</si>
  <si>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</si>
  <si>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</si>
  <si>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</si>
  <si>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</si>
  <si>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</si>
  <si>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</si>
  <si>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</si>
  <si>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</si>
  <si>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</si>
  <si>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</si>
  <si>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</si>
  <si>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</si>
  <si>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</si>
  <si>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</si>
  <si>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</si>
  <si>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</si>
  <si>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</si>
  <si>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</si>
  <si>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</si>
  <si>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</si>
  <si>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</si>
  <si>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</si>
  <si>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</si>
  <si>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</si>
  <si>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</si>
  <si>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</si>
  <si>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</si>
  <si>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</si>
  <si>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</si>
  <si>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</si>
  <si>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</si>
  <si>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</si>
  <si>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</si>
  <si>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</si>
  <si>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</si>
  <si>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</si>
  <si>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</si>
  <si>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</si>
  <si>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</si>
  <si>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</si>
  <si>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</si>
  <si>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</si>
  <si>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</si>
  <si>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</si>
  <si>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</si>
  <si>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</si>
  <si>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</si>
  <si>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</si>
  <si>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</si>
  <si>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</si>
  <si>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</si>
  <si>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</si>
  <si>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</si>
  <si>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</si>
  <si>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</si>
  <si>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</si>
  <si>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</si>
  <si>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</si>
  <si>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</si>
  <si>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</si>
  <si>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</si>
  <si>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</si>
  <si>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</si>
  <si>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</si>
  <si>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</si>
  <si>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</si>
  <si>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</si>
  <si>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</si>
  <si>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</si>
  <si>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</si>
  <si>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</si>
  <si>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</si>
  <si>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</si>
  <si>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</si>
  <si>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</si>
  <si>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</si>
  <si>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</si>
  <si>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</si>
  <si>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</si>
  <si>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</si>
  <si>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</si>
  <si>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</si>
  <si>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</si>
  <si>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</si>
  <si>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</si>
  <si>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</si>
  <si>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</si>
  <si>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</si>
  <si>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</si>
  <si>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</si>
  <si>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</si>
  <si>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</si>
  <si>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</si>
  <si>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</si>
  <si>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</si>
  <si>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</si>
  <si>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</si>
  <si>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</si>
  <si>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</si>
  <si>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</si>
  <si>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</si>
  <si>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</si>
  <si>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</si>
  <si>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</si>
  <si>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</si>
  <si>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</si>
  <si>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</si>
  <si>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</si>
  <si>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</si>
  <si>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</si>
  <si>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</si>
  <si>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</si>
  <si>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</si>
  <si>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</si>
  <si>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</si>
  <si>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</si>
  <si>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</si>
  <si>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</si>
  <si>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</si>
  <si>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</si>
  <si>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</si>
  <si>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</si>
  <si>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</si>
  <si>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</si>
  <si>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</si>
  <si>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</si>
  <si>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</si>
  <si>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</si>
  <si>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</si>
  <si>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</si>
  <si>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</si>
  <si>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</si>
  <si>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</si>
  <si>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</si>
  <si>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</si>
  <si>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</si>
  <si>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</si>
  <si>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</si>
  <si>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</si>
  <si>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</si>
  <si>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</si>
  <si>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</si>
  <si>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</si>
  <si>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</si>
  <si>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</si>
  <si>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</si>
  <si>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</si>
  <si>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</si>
  <si>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</si>
  <si>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</si>
  <si>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</si>
  <si>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</si>
  <si>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</si>
  <si>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</si>
  <si>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</si>
  <si>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</si>
  <si>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</si>
  <si>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</si>
  <si>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</si>
  <si>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</si>
  <si>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</si>
  <si>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</si>
  <si>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</si>
  <si>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</si>
  <si>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</si>
  <si>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</si>
  <si>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</si>
  <si>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</si>
  <si>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</si>
  <si>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</si>
  <si>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</si>
  <si>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</si>
  <si>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</si>
  <si>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</si>
  <si>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</si>
  <si>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</si>
  <si>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</si>
  <si>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</si>
  <si>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</si>
  <si>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</si>
  <si>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</si>
  <si>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</si>
  <si>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</si>
  <si>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</si>
  <si>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</si>
  <si>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</si>
  <si>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</si>
  <si>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</si>
  <si>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</si>
  <si>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</si>
  <si>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</si>
  <si>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</si>
  <si>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</si>
  <si>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</si>
  <si>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</si>
  <si>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</si>
  <si>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</si>
  <si>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</si>
  <si>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</si>
  <si>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</si>
  <si>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</si>
  <si>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</si>
  <si>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</si>
  <si>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</si>
  <si>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</si>
  <si>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</si>
  <si>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</si>
  <si>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</si>
  <si>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</si>
  <si>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</si>
  <si>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</si>
  <si>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</si>
  <si>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</si>
  <si>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</si>
  <si>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</si>
  <si>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</si>
  <si>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</si>
  <si>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</si>
  <si>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</si>
  <si>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</si>
  <si>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</si>
  <si>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</si>
  <si>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</si>
  <si>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</si>
  <si>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</si>
  <si>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</si>
  <si>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</si>
  <si>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</si>
  <si>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</si>
  <si>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</si>
  <si>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</si>
  <si>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</si>
  <si>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</si>
  <si>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</si>
  <si>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</si>
  <si>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</si>
  <si>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</si>
  <si>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</si>
  <si>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</si>
  <si>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</si>
  <si>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</si>
  <si>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</si>
  <si>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</si>
  <si>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</si>
  <si>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</si>
  <si>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</si>
  <si>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</si>
  <si>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</si>
  <si>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</si>
  <si>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</si>
  <si>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</si>
  <si>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</si>
  <si>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</si>
  <si>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</si>
  <si>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</si>
  <si>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</si>
  <si>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</si>
  <si>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</si>
  <si>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</si>
  <si>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</si>
  <si>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</si>
  <si>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</si>
  <si>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</si>
  <si>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</si>
  <si>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</si>
  <si>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</si>
  <si>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</si>
  <si>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</si>
  <si>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</si>
  <si>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</si>
  <si>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</si>
  <si>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</si>
  <si>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</si>
  <si>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</si>
  <si>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</si>
  <si>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</si>
  <si>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</si>
  <si>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</si>
  <si>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</si>
  <si>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</si>
  <si>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</si>
  <si>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</si>
  <si>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</si>
  <si>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</si>
  <si>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</si>
  <si>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</si>
  <si>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</si>
  <si>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</si>
  <si>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</si>
  <si>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</si>
  <si>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</si>
  <si>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</si>
  <si>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</si>
  <si>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</si>
  <si>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</si>
  <si>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</si>
  <si>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</si>
  <si>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</si>
  <si>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</si>
  <si>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</si>
  <si>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</si>
  <si>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</si>
  <si>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</si>
  <si>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</si>
  <si>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</si>
  <si>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</si>
  <si>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</si>
  <si>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</si>
  <si>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</si>
  <si>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</si>
  <si>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</si>
  <si>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</si>
  <si>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</si>
  <si>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</si>
  <si>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</si>
  <si>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</si>
  <si>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</si>
  <si>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</si>
  <si>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</si>
  <si>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</si>
  <si>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</si>
  <si>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</si>
  <si>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</si>
  <si>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</si>
  <si>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</si>
  <si>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</si>
  <si>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</si>
  <si>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</si>
  <si>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</si>
  <si>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</si>
  <si>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</si>
  <si>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</si>
  <si>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</si>
  <si>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</si>
  <si>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</si>
  <si>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</si>
  <si>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</si>
  <si>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</si>
  <si>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</si>
  <si>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</si>
  <si>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</si>
  <si>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</si>
  <si>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</si>
  <si>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</si>
  <si>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</si>
  <si>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</si>
  <si>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</si>
  <si>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</si>
  <si>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</si>
  <si>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</si>
  <si>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</si>
  <si>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</si>
  <si>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</si>
  <si>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</si>
  <si>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</si>
  <si>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</si>
  <si>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</si>
  <si>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</si>
  <si>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</si>
  <si>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</si>
  <si>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</si>
  <si>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</si>
  <si>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</si>
  <si>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</si>
  <si>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</si>
  <si>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</si>
  <si>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</si>
  <si>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</si>
  <si>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</si>
  <si>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</si>
  <si>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</si>
  <si>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</si>
  <si>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</si>
  <si>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</si>
  <si>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</si>
  <si>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</si>
  <si>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</si>
  <si>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</si>
  <si>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</si>
  <si>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</si>
  <si>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</si>
  <si>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</si>
  <si>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</si>
  <si>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</si>
  <si>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</si>
  <si>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</si>
  <si>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</si>
  <si>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</si>
  <si>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</si>
  <si>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</si>
  <si>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</si>
  <si>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</si>
  <si>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</si>
  <si>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</si>
  <si>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</si>
  <si>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</si>
  <si>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</si>
  <si>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</si>
  <si>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</si>
  <si>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</si>
  <si>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</si>
  <si>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</si>
  <si>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</si>
  <si>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</si>
  <si>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</si>
  <si>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</si>
  <si>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</si>
  <si>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</si>
  <si>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</si>
  <si>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</si>
  <si>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</si>
  <si>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</si>
  <si>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</si>
  <si>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</si>
  <si>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</si>
  <si>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</si>
  <si>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</si>
  <si>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</si>
  <si>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</si>
  <si>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</si>
  <si>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</si>
  <si>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</si>
  <si>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</si>
  <si>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</si>
  <si>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</si>
  <si>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</si>
  <si>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</si>
  <si>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</si>
  <si>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</si>
  <si>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</si>
  <si>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</si>
  <si>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</si>
  <si>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</si>
  <si>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</si>
  <si>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</si>
  <si>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</si>
  <si>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</si>
  <si>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</si>
  <si>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</si>
  <si>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</si>
  <si>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</si>
  <si>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</si>
  <si>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</si>
  <si>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</si>
  <si>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</si>
  <si>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</si>
  <si>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</si>
  <si>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</si>
  <si>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</si>
  <si>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</si>
  <si>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</si>
  <si>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</si>
  <si>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</si>
  <si>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</si>
  <si>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</si>
  <si>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</si>
  <si>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</si>
  <si>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</si>
  <si>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</si>
  <si>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</si>
  <si>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</si>
  <si>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</si>
  <si>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</si>
  <si>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</si>
  <si>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</si>
  <si>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</si>
  <si>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</si>
  <si>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</si>
  <si>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</si>
  <si>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</si>
  <si>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</si>
  <si>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</si>
  <si>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</si>
  <si>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</si>
  <si>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</si>
  <si>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</si>
  <si>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</si>
  <si>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</si>
  <si>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</si>
  <si>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</si>
  <si>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</si>
  <si>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</si>
  <si>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</si>
  <si>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</si>
  <si>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</si>
  <si>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</si>
  <si>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</si>
  <si>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</si>
  <si>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</si>
  <si>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</si>
  <si>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</si>
  <si>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</si>
  <si>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</si>
  <si>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</si>
  <si>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</si>
  <si>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</si>
  <si>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</si>
  <si>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</si>
  <si>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</si>
  <si>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</si>
  <si>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</si>
  <si>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</si>
  <si>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</si>
  <si>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</si>
  <si>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</si>
  <si>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</si>
  <si>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</si>
  <si>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</si>
  <si>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</si>
  <si>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</si>
  <si>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</si>
  <si>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</si>
  <si>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</si>
  <si>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</si>
  <si>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</si>
  <si>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</si>
  <si>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</si>
  <si>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</si>
  <si>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</si>
  <si>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</si>
  <si>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</si>
  <si>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</si>
  <si>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</si>
  <si>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</si>
  <si>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</si>
  <si>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</si>
  <si>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</si>
  <si>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</si>
  <si>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</si>
  <si>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</si>
  <si>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</si>
  <si>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</si>
  <si>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</si>
  <si>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</si>
  <si>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</si>
  <si>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</si>
  <si>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</si>
  <si>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</si>
  <si>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</si>
  <si>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</si>
  <si>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</si>
  <si>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</si>
  <si>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</si>
  <si>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</si>
  <si>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</si>
  <si>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</si>
  <si>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</si>
  <si>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</si>
  <si>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</si>
  <si>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</si>
  <si>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</si>
  <si>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</si>
  <si>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</si>
  <si>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</si>
  <si>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</si>
  <si>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</si>
  <si>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</si>
  <si>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</si>
  <si>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</si>
  <si>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</si>
  <si>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</si>
  <si>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</si>
  <si>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</si>
  <si>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</si>
  <si>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</si>
  <si>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</si>
  <si>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</si>
  <si>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</si>
  <si>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</si>
  <si>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</si>
  <si>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</si>
  <si>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</si>
  <si>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</si>
  <si>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</si>
  <si>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</si>
  <si>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</si>
  <si>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</si>
  <si>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</si>
  <si>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</si>
  <si>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</si>
  <si>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</si>
  <si>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</si>
  <si>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</si>
  <si>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</si>
  <si>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</si>
  <si>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</si>
  <si>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</si>
  <si>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</si>
  <si>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</si>
  <si>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</si>
  <si>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</si>
  <si>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</si>
  <si>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</si>
  <si>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</si>
  <si>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</si>
  <si>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</si>
  <si>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</si>
  <si>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</si>
  <si>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</si>
  <si>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</si>
  <si>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</si>
  <si>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</si>
  <si>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</si>
  <si>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</si>
  <si>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</si>
  <si>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</si>
  <si>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</si>
  <si>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</si>
  <si>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</si>
  <si>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</si>
  <si>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</si>
  <si>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</si>
  <si>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</si>
  <si>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</si>
  <si>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</si>
  <si>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</si>
  <si>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</si>
  <si>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</si>
  <si>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</si>
  <si>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</si>
  <si>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</si>
  <si>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</si>
  <si>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</si>
  <si>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</si>
  <si>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</si>
  <si>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</si>
  <si>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</si>
  <si>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</si>
  <si>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</si>
  <si>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</si>
  <si>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</si>
  <si>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</si>
  <si>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</si>
  <si>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</si>
  <si>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</si>
  <si>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</si>
  <si>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</si>
  <si>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</si>
  <si>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</si>
  <si>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</si>
  <si>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</si>
  <si>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</si>
  <si>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</si>
  <si>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</si>
  <si>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</si>
  <si>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</si>
  <si>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</si>
  <si>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</si>
  <si>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</si>
  <si>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</si>
  <si>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</si>
  <si>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</si>
  <si>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</si>
  <si>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</si>
  <si>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</si>
  <si>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</si>
  <si>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</si>
  <si>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</si>
  <si>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</si>
  <si>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</si>
  <si>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</si>
  <si>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</si>
  <si>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</si>
  <si>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</si>
  <si>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</si>
  <si>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</si>
  <si>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</si>
  <si>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</si>
  <si>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</si>
  <si>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</si>
  <si>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</si>
  <si>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</si>
  <si>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</si>
  <si>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</si>
  <si>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</si>
  <si>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</si>
  <si>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</si>
  <si>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</si>
  <si>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</si>
  <si>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</si>
  <si>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</si>
  <si>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</si>
  <si>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</si>
  <si>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</si>
  <si>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</si>
  <si>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</si>
  <si>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</si>
  <si>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</si>
  <si>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</si>
  <si>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</si>
  <si>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</si>
  <si>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</si>
  <si>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</si>
  <si>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</si>
  <si>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</si>
  <si>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</si>
  <si>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</si>
  <si>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</si>
  <si>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</si>
  <si>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</si>
  <si>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</si>
  <si>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</si>
  <si>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</si>
  <si>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</si>
  <si>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</si>
  <si>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</si>
  <si>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</si>
  <si>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</si>
  <si>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</si>
  <si>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</si>
  <si>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</si>
  <si>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</si>
  <si>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</si>
  <si>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</si>
  <si>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</si>
  <si>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</si>
  <si>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</si>
  <si>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</si>
  <si>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</si>
  <si>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</si>
  <si>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</si>
  <si>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</si>
  <si>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</si>
  <si>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</si>
  <si>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</si>
  <si>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</si>
  <si>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</si>
  <si>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</si>
  <si>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</si>
  <si>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</si>
  <si>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</si>
  <si>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</si>
  <si>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</si>
  <si>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</si>
  <si>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</si>
  <si>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</si>
  <si>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</si>
  <si>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</si>
  <si>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</si>
  <si>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</si>
  <si>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</si>
  <si>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</si>
  <si>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</si>
  <si>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</si>
  <si>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</si>
  <si>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</si>
  <si>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</si>
  <si>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</si>
  <si>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</si>
  <si>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</si>
  <si>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</si>
  <si>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</si>
  <si>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</si>
  <si>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</si>
  <si>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</si>
  <si>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</si>
  <si>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</si>
  <si>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</si>
  <si>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</si>
  <si>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</si>
  <si>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</si>
  <si>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</si>
  <si>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</si>
  <si>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</si>
  <si>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</si>
  <si>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</si>
  <si>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</si>
  <si>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</si>
  <si>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</si>
  <si>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</si>
  <si>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</si>
  <si>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</si>
  <si>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</si>
  <si>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</si>
  <si>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</si>
  <si>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</si>
  <si>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</si>
  <si>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</si>
  <si>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</si>
  <si>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</si>
  <si>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</si>
  <si>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</si>
  <si>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</si>
  <si>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</si>
  <si>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</si>
  <si>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</si>
  <si>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</si>
  <si>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</si>
  <si>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</si>
  <si>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</si>
  <si>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</si>
  <si>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</si>
  <si>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</si>
  <si>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</si>
  <si>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</si>
  <si>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</si>
  <si>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</si>
  <si>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</si>
  <si>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</si>
  <si>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</si>
  <si>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</si>
  <si>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</si>
  <si>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</si>
  <si>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</si>
  <si>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</si>
  <si>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</si>
  <si>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</si>
  <si>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</si>
  <si>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</si>
  <si>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</si>
  <si>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</si>
  <si>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</si>
  <si>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</si>
  <si>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</si>
  <si>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</si>
  <si>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</si>
  <si>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</si>
  <si>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</si>
  <si>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</si>
  <si>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</si>
  <si>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</si>
  <si>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</si>
  <si>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</si>
  <si>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</si>
  <si>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</si>
  <si>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</si>
  <si>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</si>
  <si>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</si>
  <si>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</si>
  <si>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</si>
  <si>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</si>
  <si>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</si>
  <si>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</si>
  <si>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</si>
  <si>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</si>
  <si>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</si>
  <si>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</si>
  <si>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</si>
  <si>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</si>
  <si>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</si>
  <si>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</si>
  <si>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</si>
  <si>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</si>
  <si>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</si>
  <si>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</si>
  <si>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</si>
  <si>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</si>
  <si>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</si>
  <si>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</si>
  <si>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</si>
  <si>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</si>
  <si>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</si>
  <si>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</si>
  <si>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</si>
  <si>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</si>
  <si>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</si>
  <si>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</si>
  <si>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</si>
  <si>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</si>
  <si>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</si>
  <si>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</si>
  <si>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</si>
  <si>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</si>
  <si>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</si>
  <si>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</si>
  <si>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</si>
  <si>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</si>
  <si>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</si>
  <si>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</si>
  <si>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</si>
  <si>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</si>
  <si>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</si>
  <si>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</si>
  <si>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</si>
  <si>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</si>
  <si>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</si>
  <si>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</si>
  <si>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</si>
  <si>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</si>
  <si>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</si>
  <si>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</si>
  <si>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</si>
  <si>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</si>
  <si>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</si>
  <si>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</si>
  <si>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</si>
  <si>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</si>
  <si>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</si>
  <si>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</si>
  <si>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</si>
  <si>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</si>
  <si>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</si>
  <si>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</si>
  <si>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</si>
  <si>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</si>
  <si>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</si>
  <si>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</si>
  <si>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</si>
  <si>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</si>
  <si>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</si>
  <si>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</si>
  <si>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</si>
  <si>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</si>
  <si>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</si>
  <si>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</si>
  <si>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</si>
  <si>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</si>
  <si>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</si>
  <si>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</si>
  <si>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</si>
  <si>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</si>
  <si>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</si>
  <si>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</si>
  <si>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</si>
  <si>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</si>
  <si>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</si>
  <si>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</si>
  <si>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</si>
  <si>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</si>
  <si>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</si>
  <si>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</si>
  <si>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</si>
  <si>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</si>
  <si>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</si>
  <si>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</si>
  <si>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</si>
  <si>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</si>
  <si>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</si>
  <si>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</si>
  <si>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</si>
  <si>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</si>
  <si>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</si>
  <si>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</si>
  <si>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</si>
  <si>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</si>
  <si>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</si>
  <si>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</si>
  <si>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</si>
  <si>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</si>
  <si>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</si>
  <si>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</si>
  <si>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</si>
  <si>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</si>
  <si>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</si>
  <si>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</si>
  <si>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</si>
  <si>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</si>
  <si>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</si>
  <si>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</si>
  <si>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</si>
  <si>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</si>
  <si>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</si>
  <si>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</si>
  <si>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</si>
  <si>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</si>
  <si>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</si>
  <si>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</si>
  <si>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</si>
  <si>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</si>
  <si>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</si>
  <si>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</si>
  <si>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</si>
  <si>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</si>
  <si>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</si>
  <si>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</si>
  <si>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</si>
  <si>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</si>
  <si>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</si>
  <si>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</si>
  <si>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</si>
  <si>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</si>
  <si>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</si>
  <si>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</si>
  <si>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</si>
  <si>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</si>
  <si>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</si>
  <si>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</si>
  <si>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</si>
  <si>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</si>
  <si>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</si>
  <si>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</si>
  <si>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</si>
  <si>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</si>
  <si>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</si>
  <si>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</si>
  <si>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</si>
  <si>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</si>
  <si>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</si>
  <si>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</si>
  <si>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</si>
  <si>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</si>
  <si>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</si>
  <si>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</si>
  <si>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</si>
  <si>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</si>
  <si>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</si>
  <si>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</si>
  <si>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</si>
  <si>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</si>
  <si>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</si>
  <si>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</si>
  <si>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</si>
  <si>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</si>
  <si>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</si>
  <si>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</si>
  <si>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</si>
  <si>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</si>
  <si>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</si>
  <si>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</si>
  <si>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</si>
  <si>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</si>
  <si>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</si>
  <si>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</si>
  <si>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</si>
  <si>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</si>
  <si>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</si>
  <si>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</si>
  <si>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</si>
  <si>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</si>
  <si>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</si>
  <si>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</si>
  <si>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</si>
  <si>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</si>
  <si>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</si>
  <si>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</si>
  <si>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</si>
  <si>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</si>
  <si>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</si>
  <si>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</si>
  <si>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</si>
  <si>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</si>
  <si>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</si>
  <si>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</si>
  <si>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</si>
  <si>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</si>
  <si>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</si>
  <si>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</si>
  <si>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</si>
  <si>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</si>
  <si>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</si>
  <si>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</si>
  <si>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</si>
  <si>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</si>
  <si>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</si>
  <si>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</si>
  <si>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</si>
  <si>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</si>
  <si>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</si>
  <si>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</si>
  <si>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</si>
  <si>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</si>
  <si>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</si>
  <si>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</si>
  <si>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</si>
  <si>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</si>
  <si>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</si>
  <si>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</si>
  <si>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</si>
  <si>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</si>
  <si>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</si>
  <si>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</si>
  <si>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</si>
  <si>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</si>
  <si>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</si>
  <si>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</si>
  <si>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</si>
  <si>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</si>
  <si>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</si>
  <si>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</si>
  <si>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</si>
  <si>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</si>
  <si>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</si>
  <si>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</si>
  <si>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</si>
  <si>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</si>
  <si>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</si>
  <si>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</si>
  <si>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</si>
  <si>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</si>
  <si>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</si>
  <si>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</si>
  <si>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</si>
  <si>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</si>
  <si>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</si>
  <si>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</si>
  <si>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</si>
  <si>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</si>
  <si>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</si>
  <si>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</si>
  <si>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</si>
  <si>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</si>
  <si>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</si>
  <si>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</si>
  <si>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</si>
  <si>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</si>
  <si>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</si>
  <si>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</si>
  <si>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</si>
  <si>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</si>
  <si>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</si>
  <si>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</si>
  <si>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</si>
  <si>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</si>
  <si>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</si>
  <si>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</si>
  <si>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</si>
  <si>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</si>
  <si>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</si>
  <si>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</si>
  <si>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</si>
  <si>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</si>
  <si>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</si>
  <si>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</si>
  <si>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</si>
  <si>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</si>
  <si>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</si>
  <si>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</si>
  <si>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</si>
  <si>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</si>
  <si>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</si>
  <si>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</si>
  <si>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</si>
  <si>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</si>
  <si>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</si>
  <si>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</si>
  <si>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</si>
  <si>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</si>
  <si>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</si>
  <si>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</si>
  <si>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</si>
  <si>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</si>
  <si>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</si>
  <si>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</si>
  <si>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</si>
  <si>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</si>
  <si>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</si>
  <si>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</si>
  <si>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</si>
  <si>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</si>
  <si>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</si>
  <si>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</si>
  <si>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</si>
  <si>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</si>
  <si>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</si>
  <si>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</si>
  <si>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</si>
  <si>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</si>
  <si>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</si>
  <si>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</si>
  <si>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</si>
  <si>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</si>
  <si>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</si>
  <si>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</si>
  <si>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</si>
  <si>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</si>
  <si>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</si>
  <si>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</si>
  <si>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</si>
  <si>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</si>
  <si>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</si>
  <si>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</si>
  <si>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</si>
  <si>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</si>
  <si>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</si>
  <si>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</si>
  <si>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</si>
  <si>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</si>
  <si>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</si>
  <si>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</si>
  <si>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</si>
  <si>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</si>
  <si>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</si>
  <si>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</si>
  <si>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</si>
  <si>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</si>
  <si>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</si>
  <si>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</si>
  <si>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</si>
  <si>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</si>
  <si>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</si>
  <si>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</si>
  <si>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</si>
  <si>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</si>
  <si>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</si>
  <si>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</si>
  <si>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</si>
  <si>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</si>
  <si>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</si>
  <si>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</si>
  <si>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</si>
  <si>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</si>
  <si>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</si>
  <si>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</si>
  <si>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</si>
  <si>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</si>
  <si>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</si>
  <si>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</si>
  <si>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</si>
  <si>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</si>
  <si>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</si>
  <si>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</si>
  <si>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</si>
  <si>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</si>
  <si>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</si>
  <si>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</si>
  <si>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</si>
  <si>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</si>
  <si>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</si>
  <si>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</si>
  <si>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</si>
  <si>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</si>
  <si>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</si>
  <si>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</si>
  <si>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</si>
  <si>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</si>
  <si>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</si>
  <si>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</si>
  <si>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</si>
  <si>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</si>
  <si>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</si>
  <si>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</si>
  <si>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</si>
  <si>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</si>
  <si>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</si>
  <si>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</si>
  <si>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</si>
  <si>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</si>
  <si>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</si>
  <si>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</si>
  <si>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</si>
  <si>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</si>
  <si>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</si>
  <si>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</si>
  <si>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</si>
  <si>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</si>
  <si>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</si>
  <si>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</si>
  <si>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</si>
  <si>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</si>
  <si>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</si>
  <si>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</si>
  <si>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</si>
  <si>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</si>
  <si>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</si>
  <si>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</si>
  <si>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</si>
  <si>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</si>
  <si>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</si>
  <si>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</si>
  <si>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</si>
  <si>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</si>
  <si>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</si>
  <si>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</si>
  <si>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</si>
  <si>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</si>
  <si>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</si>
  <si>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</si>
  <si>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</si>
  <si>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</si>
  <si>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</si>
  <si>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</si>
  <si>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</si>
  <si>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</si>
  <si>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</si>
  <si>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</si>
  <si>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</si>
  <si>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</si>
  <si>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</si>
  <si>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</si>
  <si>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</si>
  <si>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</si>
  <si>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</si>
  <si>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</si>
  <si>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</si>
  <si>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</si>
  <si>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</si>
  <si>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</si>
  <si>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</si>
  <si>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</si>
  <si>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</si>
  <si>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</si>
  <si>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</si>
  <si>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</si>
  <si>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</si>
  <si>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</si>
  <si>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</si>
  <si>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</si>
  <si>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</si>
  <si>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</si>
  <si>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</si>
  <si>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</si>
  <si>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</si>
  <si>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</si>
  <si>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</si>
  <si>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</si>
  <si>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</si>
  <si>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</si>
  <si>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</si>
  <si>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</si>
  <si>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</si>
  <si>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</si>
  <si>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</si>
  <si>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</si>
  <si>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</si>
  <si>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</si>
  <si>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</si>
  <si>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</si>
  <si>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</si>
  <si>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</si>
  <si>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</si>
  <si>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</si>
  <si>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</si>
  <si>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</si>
  <si>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</si>
  <si>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</si>
  <si>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</si>
  <si>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</si>
  <si>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</si>
  <si>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</si>
  <si>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</si>
  <si>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</si>
  <si>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</si>
  <si>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</si>
  <si>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</si>
  <si>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</si>
  <si>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</si>
  <si>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</si>
  <si>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</si>
  <si>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</si>
  <si>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</si>
  <si>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</si>
  <si>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</si>
  <si>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</si>
  <si>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</si>
  <si>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</si>
  <si>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</si>
  <si>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</si>
  <si>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</si>
  <si>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</si>
  <si>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</si>
  <si>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</si>
  <si>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</si>
  <si>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</si>
  <si>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</si>
  <si>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</si>
  <si>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</si>
  <si>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</si>
  <si>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</si>
  <si>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</si>
  <si>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</si>
  <si>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</si>
  <si>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</si>
  <si>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</si>
  <si>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</si>
  <si>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</si>
  <si>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</si>
  <si>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</si>
  <si>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</si>
  <si>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</si>
  <si>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</si>
  <si>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</si>
  <si>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</si>
  <si>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</si>
  <si>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</si>
  <si>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</si>
  <si>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</si>
  <si>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</si>
  <si>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</si>
  <si>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</si>
  <si>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</si>
  <si>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</si>
  <si>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</si>
  <si>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</si>
  <si>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</si>
  <si>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</si>
  <si>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</si>
  <si>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</si>
  <si>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</si>
  <si>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</si>
  <si>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</si>
  <si>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</si>
  <si>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</si>
  <si>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</si>
  <si>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</si>
  <si>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</si>
  <si>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</si>
  <si>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</si>
  <si>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</si>
  <si>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</si>
  <si>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</si>
  <si>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</si>
  <si>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</si>
  <si>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</si>
  <si>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</si>
  <si>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</si>
  <si>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</si>
  <si>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</si>
  <si>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</si>
  <si>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</si>
  <si>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</si>
  <si>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</si>
  <si>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</si>
  <si>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</si>
  <si>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</si>
  <si>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</si>
  <si>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</si>
  <si>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</si>
  <si>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</si>
  <si>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</si>
  <si>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</si>
  <si>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</si>
  <si>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</si>
  <si>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</si>
  <si>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</si>
  <si>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</si>
  <si>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</si>
  <si>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</si>
  <si>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</si>
  <si>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</si>
  <si>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</si>
  <si>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</si>
  <si>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</si>
  <si>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</si>
  <si>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</si>
  <si>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</si>
  <si>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</si>
  <si>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</si>
  <si>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</si>
  <si>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</si>
  <si>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</si>
  <si>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</si>
  <si>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</si>
  <si>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</si>
  <si>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</si>
  <si>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</si>
  <si>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</si>
  <si>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</si>
  <si>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</si>
  <si>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</si>
  <si>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</si>
  <si>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</si>
  <si>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</si>
  <si>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</si>
  <si>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</si>
  <si>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</si>
  <si>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</si>
  <si>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</si>
  <si>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</si>
  <si>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</si>
  <si>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</si>
  <si>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</si>
  <si>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</si>
  <si>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</si>
  <si>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</si>
  <si>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</si>
  <si>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</si>
  <si>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</si>
  <si>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</si>
  <si>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</si>
  <si>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</si>
  <si>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</si>
  <si>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</si>
  <si>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</si>
  <si>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</si>
  <si>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</si>
  <si>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</si>
  <si>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</si>
  <si>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</si>
  <si>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</si>
  <si>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</si>
  <si>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</si>
  <si>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</si>
  <si>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</si>
  <si>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</si>
  <si>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</si>
  <si>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</si>
  <si>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</si>
  <si>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</si>
  <si>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</si>
  <si>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</si>
  <si>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</si>
  <si>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</si>
  <si>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</si>
  <si>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</si>
  <si>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</si>
  <si>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</si>
  <si>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</si>
  <si>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</si>
  <si>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</si>
  <si>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</si>
  <si>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</si>
  <si>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</si>
  <si>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</si>
  <si>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</si>
  <si>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</si>
  <si>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</si>
  <si>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</si>
  <si>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</si>
  <si>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</si>
  <si>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</si>
  <si>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</si>
  <si>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</si>
  <si>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</si>
  <si>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</si>
  <si>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</si>
  <si>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</si>
  <si>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</si>
  <si>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</si>
  <si>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</si>
  <si>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</si>
  <si>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</si>
  <si>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</si>
  <si>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</si>
  <si>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</si>
  <si>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</si>
  <si>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</si>
  <si>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</si>
  <si>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</si>
  <si>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</si>
  <si>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</si>
  <si>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</si>
  <si>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</si>
  <si>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</si>
  <si>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</si>
  <si>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</si>
  <si>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</si>
  <si>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</si>
  <si>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</si>
  <si>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</si>
  <si>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</si>
  <si>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</si>
  <si>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</si>
  <si>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</si>
  <si>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</si>
  <si>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</si>
  <si>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</si>
  <si>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</si>
  <si>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</si>
  <si>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</si>
  <si>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</si>
  <si>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</si>
  <si>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</si>
  <si>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</si>
  <si>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</si>
  <si>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</si>
  <si>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</si>
  <si>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</si>
  <si>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</si>
  <si>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</si>
  <si>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</si>
  <si>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</si>
  <si>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</si>
  <si>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</si>
  <si>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</si>
  <si>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</si>
  <si>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</si>
  <si>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</si>
  <si>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</si>
  <si>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</si>
  <si>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</si>
  <si>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</si>
  <si>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</si>
  <si>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</si>
  <si>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</si>
  <si>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</si>
  <si>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</si>
  <si>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</si>
  <si>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</si>
  <si>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</si>
  <si>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</si>
  <si>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</si>
  <si>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</si>
  <si>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</si>
  <si>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</si>
  <si>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</si>
  <si>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</si>
  <si>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</si>
  <si>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</si>
  <si>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</si>
  <si>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</si>
  <si>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</si>
  <si>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</si>
  <si>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</si>
  <si>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</si>
  <si>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</si>
  <si>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</si>
  <si>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</si>
  <si>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</si>
  <si>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</si>
  <si>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</si>
  <si>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</si>
  <si>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</si>
  <si>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</si>
  <si>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</si>
  <si>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</si>
  <si>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</si>
  <si>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</si>
  <si>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</si>
  <si>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</si>
  <si>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</si>
  <si>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</si>
  <si>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</si>
  <si>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</si>
  <si>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</si>
  <si>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</si>
  <si>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</si>
  <si>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</si>
  <si>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</si>
  <si>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</si>
  <si>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</si>
  <si>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</si>
  <si>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</si>
  <si>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</si>
  <si>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</si>
  <si>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</si>
  <si>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</si>
  <si>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</si>
  <si>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</si>
  <si>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</si>
  <si>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</si>
  <si>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</si>
  <si>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</si>
  <si>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</si>
  <si>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</si>
  <si>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</si>
  <si>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</si>
  <si>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</si>
  <si>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</si>
  <si>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</si>
  <si>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</si>
  <si>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</si>
  <si>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</si>
  <si>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</si>
  <si>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</si>
  <si>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</si>
  <si>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</si>
  <si>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</si>
  <si>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</si>
  <si>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</si>
  <si>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</si>
  <si>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</si>
  <si>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</si>
  <si>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</si>
  <si>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</si>
  <si>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</si>
  <si>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</si>
  <si>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</si>
  <si>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</si>
  <si>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</si>
  <si>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</si>
  <si>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</si>
  <si>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</si>
  <si>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</si>
  <si>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</si>
  <si>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</si>
  <si>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</si>
  <si>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</si>
  <si>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</si>
  <si>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</si>
  <si>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</si>
  <si>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</si>
  <si>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</si>
  <si>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</si>
  <si>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</si>
  <si>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</si>
  <si>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</si>
  <si>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</si>
  <si>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</si>
  <si>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</si>
  <si>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</si>
  <si>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</si>
  <si>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</si>
  <si>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</si>
  <si>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</si>
  <si>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</si>
  <si>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</si>
  <si>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</si>
  <si>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</si>
  <si>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</si>
  <si>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</si>
  <si>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</si>
  <si>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</si>
  <si>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</si>
  <si>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</si>
  <si>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</si>
  <si>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</si>
  <si>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</si>
  <si>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</si>
  <si>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</si>
  <si>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</si>
  <si>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</si>
  <si>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</si>
  <si>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</si>
  <si>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</si>
  <si>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</si>
  <si>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</si>
  <si>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</si>
  <si>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</si>
  <si>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</si>
  <si>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</si>
  <si>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</si>
  <si>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</si>
  <si>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</si>
  <si>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</si>
  <si>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</si>
  <si>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</si>
  <si>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</si>
  <si>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</si>
  <si>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</si>
  <si>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</si>
  <si>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</si>
  <si>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</si>
  <si>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</si>
  <si>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</si>
  <si>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</si>
  <si>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</si>
  <si>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</si>
  <si>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</si>
  <si>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</si>
  <si>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</si>
  <si>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</si>
  <si>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</si>
  <si>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</si>
  <si>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</si>
  <si>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</si>
  <si>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</si>
  <si>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</si>
  <si>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</si>
  <si>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</si>
  <si>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</si>
  <si>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</si>
  <si>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</si>
  <si>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</si>
  <si>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</si>
  <si>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</si>
  <si>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</si>
  <si>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</si>
  <si>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</si>
  <si>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</si>
  <si>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</si>
  <si>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</si>
  <si>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</si>
  <si>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</si>
  <si>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</si>
  <si>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</si>
  <si>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</si>
  <si>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</si>
  <si>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</si>
  <si>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</si>
  <si>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</si>
  <si>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</si>
  <si>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</si>
  <si>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</si>
  <si>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</si>
  <si>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</si>
  <si>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</si>
  <si>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</si>
  <si>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</si>
  <si>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</si>
  <si>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</si>
  <si>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</si>
  <si>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</si>
  <si>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</si>
  <si>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</si>
  <si>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</si>
  <si>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</si>
  <si>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</si>
  <si>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</si>
  <si>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</si>
  <si>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</si>
  <si>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</si>
  <si>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</si>
  <si>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</si>
  <si>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</si>
  <si>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</si>
  <si>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</si>
  <si>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</si>
  <si>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</si>
  <si>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</si>
  <si>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</si>
  <si>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</si>
  <si>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</si>
  <si>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</si>
  <si>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</si>
  <si>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</si>
  <si>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</si>
  <si>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</si>
  <si>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</si>
  <si>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</si>
  <si>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</si>
  <si>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</si>
  <si>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</si>
  <si>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</si>
  <si>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</si>
  <si>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</si>
  <si>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</si>
  <si>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</si>
  <si>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</si>
  <si>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</si>
  <si>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</si>
  <si>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</si>
  <si>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</si>
  <si>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</si>
  <si>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</si>
  <si>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</si>
  <si>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</si>
  <si>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</si>
  <si>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</si>
  <si>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</si>
  <si>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</si>
  <si>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</si>
  <si>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</si>
  <si>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</si>
  <si>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</si>
  <si>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</si>
  <si>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</si>
  <si>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</si>
  <si>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</si>
  <si>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</si>
  <si>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</si>
  <si>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</si>
  <si>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</si>
  <si>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</si>
  <si>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</si>
  <si>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</si>
  <si>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</si>
  <si>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</si>
  <si>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</si>
  <si>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</si>
  <si>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</si>
  <si>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</si>
  <si>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</si>
  <si>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</si>
  <si>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</si>
  <si>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</si>
  <si>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</si>
  <si>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</si>
  <si>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</si>
  <si>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</si>
  <si>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</si>
  <si>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</si>
  <si>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</si>
  <si>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</si>
  <si>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</si>
  <si>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</si>
  <si>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</si>
  <si>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</si>
  <si>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</si>
  <si>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</si>
  <si>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</si>
  <si>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</si>
  <si>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</si>
  <si>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</si>
  <si>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</si>
  <si>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</si>
  <si>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</si>
  <si>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</si>
  <si>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</si>
  <si>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</si>
  <si>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</si>
  <si>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</si>
  <si>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</si>
  <si>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</si>
  <si>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</si>
  <si>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</si>
  <si>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</si>
  <si>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</si>
  <si>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</si>
  <si>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</si>
  <si>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</si>
  <si>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</si>
  <si>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</si>
  <si>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</si>
  <si>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</si>
  <si>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</si>
  <si>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</si>
  <si>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</si>
  <si>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</si>
  <si>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</si>
  <si>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</si>
  <si>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</si>
  <si>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</si>
  <si>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</si>
  <si>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</si>
  <si>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</si>
  <si>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</si>
  <si>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</si>
  <si>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</si>
  <si>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</si>
  <si>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</si>
  <si>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</si>
  <si>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</si>
  <si>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</si>
  <si>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</si>
  <si>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</si>
  <si>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</si>
  <si>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</si>
  <si>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</si>
  <si>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</si>
  <si>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</si>
  <si>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</si>
  <si>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</si>
  <si>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</si>
  <si>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</si>
  <si>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</si>
  <si>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</si>
  <si>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</si>
  <si>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</si>
  <si>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</si>
  <si>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</si>
  <si>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</si>
  <si>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</si>
  <si>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</si>
  <si>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</si>
  <si>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</si>
  <si>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</si>
  <si>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</si>
  <si>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</si>
  <si>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</si>
  <si>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</si>
  <si>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</si>
  <si>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</si>
  <si>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</si>
  <si>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</si>
  <si>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</si>
  <si>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</si>
  <si>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</si>
  <si>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</si>
  <si>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</si>
  <si>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</si>
  <si>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</si>
  <si>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</si>
  <si>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</si>
  <si>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</si>
  <si>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</si>
  <si>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</si>
  <si>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</si>
  <si>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</si>
  <si>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</si>
  <si>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</si>
  <si>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</si>
  <si>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</si>
  <si>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</si>
  <si>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</si>
  <si>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</si>
  <si>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</si>
  <si>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</si>
  <si>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</si>
  <si>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</si>
  <si>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</si>
  <si>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</si>
  <si>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</si>
  <si>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</si>
  <si>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</si>
  <si>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</si>
  <si>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</si>
  <si>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</si>
  <si>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</si>
  <si>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</si>
  <si>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</si>
  <si>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</si>
  <si>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</si>
  <si>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</si>
  <si>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</si>
  <si>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</si>
  <si>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</si>
  <si>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</si>
  <si>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</si>
  <si>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</si>
  <si>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</si>
  <si>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</si>
  <si>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</si>
  <si>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</si>
  <si>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</si>
  <si>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</si>
  <si>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</si>
  <si>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</si>
  <si>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</si>
  <si>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</si>
  <si>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</si>
  <si>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</si>
  <si>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</si>
  <si>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</si>
  <si>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</si>
  <si>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</si>
  <si>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</si>
  <si>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</si>
  <si>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</si>
  <si>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</si>
  <si>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</si>
  <si>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</si>
  <si>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</si>
  <si>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</si>
  <si>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</si>
  <si>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</si>
  <si>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</si>
  <si>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</si>
  <si>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</si>
  <si>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</si>
  <si>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</si>
  <si>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</si>
  <si>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</si>
  <si>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</si>
  <si>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</si>
  <si>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</si>
  <si>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</si>
  <si>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</si>
  <si>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</si>
  <si>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</si>
  <si>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</si>
  <si>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</si>
  <si>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</si>
  <si>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</si>
  <si>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</si>
  <si>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</si>
  <si>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</si>
  <si>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</si>
  <si>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</si>
  <si>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</si>
  <si>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</si>
  <si>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</si>
  <si>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</si>
  <si>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</si>
  <si>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</si>
  <si>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</si>
  <si>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</si>
  <si>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</si>
  <si>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</si>
  <si>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</si>
  <si>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</si>
  <si>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</si>
  <si>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</si>
  <si>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</si>
  <si>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</si>
  <si>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</si>
  <si>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</si>
  <si>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</si>
  <si>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</si>
  <si>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</si>
  <si>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</si>
  <si>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</si>
  <si>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</si>
  <si>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</si>
  <si>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</si>
  <si>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</si>
  <si>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</si>
  <si>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</si>
  <si>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</si>
  <si>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</si>
  <si>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</si>
  <si>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</si>
  <si>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</si>
  <si>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</si>
  <si>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</si>
  <si>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</si>
  <si>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</si>
  <si>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</si>
  <si>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</si>
  <si>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</si>
  <si>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</si>
  <si>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</si>
  <si>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</si>
  <si>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</si>
  <si>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</si>
  <si>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</si>
  <si>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</si>
  <si>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</si>
  <si>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</si>
  <si>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</si>
  <si>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</si>
  <si>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</si>
  <si>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</si>
  <si>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</si>
  <si>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</si>
  <si>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</si>
  <si>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</si>
  <si>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</si>
  <si>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</si>
  <si>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</si>
  <si>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</si>
  <si>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</si>
  <si>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</si>
  <si>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</si>
  <si>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</si>
  <si>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</si>
  <si>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</si>
  <si>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</si>
  <si>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</si>
  <si>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</si>
  <si>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</si>
  <si>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</si>
  <si>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</si>
  <si>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</si>
  <si>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</si>
  <si>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</si>
  <si>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</si>
  <si>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</si>
  <si>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</si>
  <si>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</si>
  <si>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</si>
  <si>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</si>
  <si>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</si>
  <si>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</si>
  <si>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</si>
  <si>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</si>
  <si>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</si>
  <si>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</si>
  <si>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</si>
  <si>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</si>
  <si>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</si>
  <si>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</si>
  <si>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</si>
  <si>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</si>
  <si>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</si>
  <si>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</si>
  <si>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</si>
  <si>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</si>
  <si>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</si>
  <si>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</si>
  <si>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</si>
  <si>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</si>
  <si>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</si>
  <si>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</si>
  <si>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</si>
  <si>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</si>
  <si>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</si>
  <si>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</si>
  <si>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</si>
  <si>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</si>
  <si>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</si>
  <si>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</si>
  <si>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</si>
  <si>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</si>
  <si>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</si>
  <si>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</si>
  <si>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</si>
  <si>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</si>
  <si>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</si>
  <si>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</si>
  <si>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</si>
  <si>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</si>
  <si>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</si>
  <si>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</si>
  <si>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</si>
  <si>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</si>
  <si>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</si>
  <si>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</si>
  <si>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</si>
  <si>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</si>
  <si>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</si>
  <si>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</si>
  <si>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</si>
  <si>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</si>
  <si>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</si>
  <si>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</si>
  <si>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</si>
  <si>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</si>
  <si>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</si>
  <si>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</si>
  <si>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</si>
  <si>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</si>
  <si>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</si>
  <si>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</si>
  <si>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</si>
  <si>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</si>
  <si>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</si>
  <si>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</si>
  <si>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</si>
  <si>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</si>
  <si>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</si>
  <si>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</si>
  <si>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</si>
  <si>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</si>
  <si>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</si>
  <si>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</si>
  <si>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</si>
  <si>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</si>
  <si>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</si>
  <si>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</si>
  <si>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</si>
  <si>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</si>
  <si>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</si>
  <si>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</si>
  <si>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</si>
  <si>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</si>
  <si>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</si>
  <si>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</si>
  <si>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</si>
  <si>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</si>
  <si>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</si>
  <si>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</si>
  <si>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</si>
  <si>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</si>
  <si>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</si>
  <si>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</si>
  <si>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</si>
  <si>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</si>
  <si>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</si>
  <si>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</si>
  <si>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</si>
  <si>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</si>
  <si>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</si>
  <si>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</si>
  <si>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</si>
  <si>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</si>
  <si>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</si>
  <si>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</si>
  <si>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</si>
  <si>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</si>
  <si>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</si>
  <si>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</si>
  <si>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</si>
  <si>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</si>
  <si>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</si>
  <si>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</si>
  <si>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</si>
  <si>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</si>
  <si>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</si>
  <si>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</si>
  <si>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</si>
  <si>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</si>
  <si>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</si>
  <si>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</si>
  <si>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</si>
  <si>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</si>
  <si>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</si>
  <si>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</si>
  <si>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</si>
  <si>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</si>
  <si>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</si>
  <si>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</si>
  <si>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</si>
  <si>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</si>
  <si>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</si>
  <si>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</si>
  <si>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</si>
  <si>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</si>
  <si>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</si>
  <si>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</si>
  <si>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</si>
  <si>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</si>
  <si>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</si>
  <si>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</si>
  <si>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</si>
  <si>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</si>
  <si>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</si>
  <si>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</si>
  <si>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</si>
  <si>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</si>
  <si>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</si>
  <si>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</si>
  <si>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</si>
  <si>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</si>
  <si>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</si>
  <si>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</si>
  <si>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</si>
  <si>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</si>
  <si>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</si>
  <si>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</si>
  <si>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</si>
  <si>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</si>
  <si>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</si>
  <si>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</si>
  <si>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</si>
  <si>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</si>
  <si>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</si>
  <si>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</si>
  <si>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</si>
  <si>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</si>
  <si>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</si>
  <si>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</si>
  <si>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</si>
  <si>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</si>
  <si>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</si>
  <si>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</si>
  <si>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</si>
  <si>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</si>
  <si>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</si>
  <si>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</si>
  <si>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</si>
  <si>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</si>
  <si>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</si>
  <si>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</si>
  <si>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</si>
  <si>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</si>
  <si>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</si>
  <si>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</si>
  <si>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</si>
  <si>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</si>
  <si>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</si>
  <si>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</si>
  <si>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</si>
  <si>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</si>
  <si>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</si>
  <si>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</si>
  <si>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</si>
  <si>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</si>
  <si>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</si>
  <si>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</si>
  <si>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</si>
  <si>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</si>
  <si>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</si>
  <si>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</si>
  <si>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</si>
  <si>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</si>
  <si>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</si>
  <si>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</si>
  <si>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</si>
  <si>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</si>
  <si>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</si>
  <si>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</si>
  <si>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</si>
  <si>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</si>
  <si>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</si>
  <si>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</si>
  <si>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</si>
  <si>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</si>
  <si>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</si>
  <si>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</si>
  <si>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</si>
  <si>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</si>
  <si>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</si>
  <si>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</si>
  <si>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</si>
  <si>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</si>
  <si>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</si>
  <si>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</si>
  <si>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</si>
  <si>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</si>
  <si>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</si>
  <si>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</si>
  <si>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</si>
  <si>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</si>
  <si>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</si>
  <si>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</si>
  <si>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</si>
  <si>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</si>
  <si>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</si>
  <si>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</si>
  <si>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</si>
  <si>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</si>
  <si>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</si>
  <si>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</si>
  <si>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</si>
  <si>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</si>
  <si>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</si>
  <si>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</si>
  <si>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</si>
  <si>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</si>
  <si>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</si>
  <si>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</si>
  <si>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</si>
  <si>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</si>
  <si>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</si>
  <si>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</si>
  <si>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</si>
  <si>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</si>
  <si>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</si>
  <si>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</si>
  <si>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</si>
  <si>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</si>
  <si>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</si>
  <si>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</si>
  <si>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</si>
  <si>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</si>
  <si>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</si>
  <si>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</si>
  <si>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</si>
  <si>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</si>
  <si>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</si>
  <si>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</si>
  <si>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</si>
  <si>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</si>
  <si>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</si>
  <si>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</si>
  <si>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</si>
  <si>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</si>
  <si>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</si>
  <si>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</si>
  <si>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</si>
  <si>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</si>
  <si>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</si>
  <si>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</si>
  <si>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</si>
  <si>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</si>
  <si>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</si>
  <si>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</si>
  <si>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</si>
  <si>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</si>
  <si>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</si>
  <si>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</si>
  <si>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</si>
  <si>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</si>
  <si>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</si>
  <si>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</si>
  <si>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</si>
  <si>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</si>
  <si>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</si>
  <si>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</si>
  <si>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</si>
  <si>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</si>
  <si>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</si>
  <si>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</si>
  <si>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</si>
  <si>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</si>
  <si>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</si>
  <si>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</si>
  <si>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</si>
  <si>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</si>
  <si>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</si>
  <si>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</si>
  <si>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</si>
  <si>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</si>
  <si>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</si>
  <si>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</si>
  <si>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</si>
  <si>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</si>
  <si>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</si>
  <si>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</si>
  <si>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</si>
  <si>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</si>
  <si>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</si>
  <si>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</si>
  <si>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</si>
  <si>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</si>
  <si>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</si>
  <si>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</si>
  <si>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</si>
  <si>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</si>
  <si>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</si>
  <si>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</si>
  <si>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</si>
  <si>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</si>
  <si>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</si>
  <si>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</si>
  <si>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</si>
  <si>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</si>
  <si>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</si>
  <si>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</si>
  <si>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</si>
  <si>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</si>
  <si>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</si>
  <si>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</si>
  <si>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</si>
  <si>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</si>
  <si>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</si>
  <si>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</si>
  <si>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</si>
  <si>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</si>
  <si>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</si>
  <si>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</si>
  <si>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</si>
  <si>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</si>
  <si>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</si>
  <si>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</si>
  <si>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</si>
  <si>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</si>
  <si>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</si>
  <si>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</si>
  <si>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</si>
  <si>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</si>
  <si>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</si>
  <si>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</si>
  <si>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</si>
  <si>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</si>
  <si>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</si>
  <si>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</si>
  <si>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</si>
  <si>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</si>
  <si>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</si>
  <si>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</si>
  <si>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</si>
  <si>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</si>
  <si>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</si>
  <si>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</si>
  <si>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</si>
  <si>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</si>
  <si>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</si>
  <si>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</si>
  <si>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</si>
  <si>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</si>
  <si>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</si>
  <si>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</si>
  <si>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</si>
  <si>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</si>
  <si>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</si>
  <si>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</si>
  <si>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</si>
  <si>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</si>
  <si>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</si>
  <si>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</si>
  <si>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</si>
  <si>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</si>
  <si>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</si>
  <si>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</si>
  <si>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</si>
  <si>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</si>
  <si>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</si>
  <si>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</si>
  <si>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</si>
  <si>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</si>
  <si>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</si>
  <si>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</si>
  <si>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</si>
  <si>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</si>
  <si>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</si>
  <si>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</si>
  <si>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</si>
  <si>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</si>
  <si>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</si>
  <si>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</si>
  <si>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</si>
  <si>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</si>
  <si>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</si>
  <si>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</si>
  <si>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</si>
  <si>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</si>
  <si>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</si>
  <si>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</si>
  <si>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</si>
  <si>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</si>
  <si>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</si>
  <si>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</si>
  <si>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</si>
  <si>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</si>
  <si>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</si>
  <si>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</si>
  <si>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</si>
  <si>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</si>
  <si>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</si>
  <si>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</si>
  <si>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</si>
  <si>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</si>
  <si>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</si>
  <si>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</si>
  <si>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</si>
  <si>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</si>
  <si>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</si>
  <si>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</si>
  <si>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</si>
  <si>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</si>
  <si>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</si>
  <si>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</si>
  <si>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</si>
  <si>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</si>
  <si>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</si>
  <si>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</si>
  <si>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</si>
  <si>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</si>
  <si>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</si>
  <si>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</si>
  <si>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</si>
  <si>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</si>
  <si>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</si>
  <si>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</si>
  <si>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</si>
  <si>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</si>
  <si>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</si>
  <si>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</si>
  <si>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</si>
  <si>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</si>
  <si>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</si>
  <si>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</si>
  <si>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</si>
  <si>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</si>
  <si>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</si>
  <si>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</si>
  <si>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</si>
  <si>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</si>
  <si>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</si>
  <si>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</si>
  <si>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</si>
  <si>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</si>
  <si>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</si>
  <si>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</si>
  <si>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</si>
  <si>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</si>
  <si>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</si>
  <si>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</si>
  <si>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</si>
  <si>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</si>
  <si>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</si>
  <si>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</si>
  <si>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</si>
  <si>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</si>
  <si>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</si>
  <si>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</si>
  <si>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</si>
  <si>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</si>
  <si>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</si>
  <si>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</si>
  <si>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</si>
  <si>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</si>
  <si>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</si>
  <si>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</si>
  <si>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</si>
  <si>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</si>
  <si>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</si>
  <si>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</si>
  <si>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</si>
  <si>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</si>
  <si>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</si>
  <si>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</si>
  <si>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</si>
  <si>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</si>
  <si>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</si>
  <si>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</si>
  <si>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</si>
  <si>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</si>
  <si>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</si>
  <si>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</si>
  <si>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</si>
  <si>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</si>
  <si>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</si>
  <si>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</si>
  <si>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</si>
  <si>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</si>
  <si>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</si>
  <si>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</si>
  <si>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</si>
  <si>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</si>
  <si>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</si>
  <si>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</si>
  <si>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</si>
  <si>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</si>
  <si>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</si>
  <si>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</si>
  <si>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</si>
  <si>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</si>
  <si>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</si>
  <si>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</si>
  <si>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</si>
  <si>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</si>
  <si>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</si>
  <si>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</si>
  <si>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</si>
  <si>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</si>
  <si>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</si>
  <si>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</si>
  <si>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</si>
  <si>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</si>
  <si>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</si>
  <si>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</si>
  <si>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</si>
  <si>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</si>
  <si>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</si>
  <si>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</si>
  <si>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</si>
  <si>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</si>
  <si>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</si>
  <si>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</si>
  <si>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</si>
  <si>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</si>
  <si>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</si>
  <si>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</si>
  <si>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</si>
  <si>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</si>
  <si>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</si>
  <si>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</si>
  <si>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</si>
  <si>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</si>
  <si>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</si>
  <si>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</si>
  <si>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</si>
  <si>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</si>
  <si>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</si>
  <si>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</si>
  <si>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</si>
  <si>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</si>
  <si>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</si>
  <si>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</si>
  <si>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</si>
  <si>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</si>
  <si>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</si>
  <si>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</si>
  <si>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</si>
  <si>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</si>
  <si>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</si>
  <si>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</si>
  <si>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</si>
  <si>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</si>
  <si>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</si>
  <si>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</si>
  <si>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</si>
  <si>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</si>
  <si>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</si>
  <si>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</si>
  <si>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</si>
  <si>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</si>
  <si>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</si>
  <si>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</si>
  <si>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</si>
  <si>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</si>
  <si>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</si>
  <si>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</si>
  <si>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</si>
  <si>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</si>
  <si>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</si>
  <si>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</si>
  <si>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</si>
  <si>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</si>
  <si>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</si>
  <si>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</si>
  <si>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</si>
  <si>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</si>
  <si>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</si>
  <si>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</si>
  <si>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</si>
  <si>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</si>
  <si>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</si>
  <si>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</si>
  <si>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</si>
  <si>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</si>
  <si>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</si>
  <si>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</si>
  <si>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</si>
  <si>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</si>
  <si>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</si>
  <si>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</si>
  <si>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</si>
  <si>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</si>
  <si>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</si>
  <si>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</si>
  <si>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</si>
  <si>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</si>
  <si>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</si>
  <si>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</si>
  <si>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</si>
  <si>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</si>
  <si>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</si>
  <si>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</si>
  <si>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</si>
  <si>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</si>
  <si>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</si>
  <si>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</si>
  <si>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</si>
  <si>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</si>
  <si>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</si>
  <si>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</si>
  <si>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</si>
  <si>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</si>
  <si>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</si>
  <si>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</si>
  <si>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</si>
  <si>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</si>
  <si>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</si>
  <si>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</si>
  <si>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</si>
  <si>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</si>
  <si>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</si>
  <si>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</si>
  <si>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</si>
  <si>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</si>
  <si>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</si>
  <si>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</si>
  <si>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</si>
  <si>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</si>
  <si>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</si>
  <si>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</si>
  <si>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</si>
  <si>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</si>
  <si>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</si>
  <si>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</si>
  <si>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</si>
  <si>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</si>
  <si>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</si>
  <si>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</si>
  <si>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</si>
  <si>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</si>
  <si>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</si>
  <si>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</si>
  <si>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</si>
  <si>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</si>
  <si>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</si>
  <si>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</si>
  <si>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</si>
  <si>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</si>
  <si>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</si>
  <si>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</si>
  <si>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</si>
  <si>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</si>
  <si>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</si>
  <si>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</si>
  <si>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</si>
  <si>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</si>
  <si>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</si>
  <si>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</si>
  <si>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</si>
  <si>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</si>
  <si>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</si>
  <si>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</si>
  <si>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</si>
  <si>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</si>
  <si>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</si>
  <si>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</si>
  <si>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</si>
  <si>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</si>
  <si>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</si>
  <si>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</si>
  <si>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</si>
  <si>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</si>
  <si>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</si>
  <si>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</si>
  <si>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</si>
  <si>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</si>
  <si>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</si>
  <si>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</si>
  <si>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</si>
  <si>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</si>
  <si>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</si>
  <si>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</si>
  <si>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</si>
  <si>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</si>
  <si>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</si>
  <si>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</si>
  <si>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</si>
  <si>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</si>
  <si>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</si>
  <si>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</si>
  <si>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</si>
  <si>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</si>
  <si>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</si>
  <si>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</si>
  <si>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</si>
  <si>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</si>
  <si>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</si>
  <si>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</si>
  <si>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</si>
  <si>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</si>
  <si>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</si>
  <si>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</si>
  <si>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</si>
  <si>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</si>
  <si>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</si>
  <si>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</si>
  <si>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</si>
  <si>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</si>
  <si>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</si>
  <si>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</si>
  <si>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</si>
  <si>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</si>
  <si>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</si>
  <si>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</si>
  <si>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</si>
  <si>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</si>
  <si>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</si>
  <si>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</si>
  <si>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</si>
  <si>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</si>
  <si>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</si>
  <si>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</si>
  <si>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</si>
  <si>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</si>
  <si>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</si>
  <si>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</si>
  <si>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</si>
  <si>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</si>
  <si>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</si>
  <si>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</si>
  <si>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</si>
  <si>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</si>
  <si>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</si>
  <si>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</si>
  <si>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</si>
  <si>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</si>
  <si>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</si>
  <si>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</si>
  <si>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</si>
  <si>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</si>
  <si>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</si>
  <si>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</si>
  <si>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</si>
  <si>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</si>
  <si>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</si>
  <si>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</si>
  <si>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</si>
  <si>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</si>
  <si>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</si>
  <si>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</si>
  <si>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</si>
  <si>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</si>
  <si>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</si>
  <si>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</si>
  <si>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</si>
  <si>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</si>
  <si>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</si>
  <si>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</si>
  <si>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</si>
  <si>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</si>
  <si>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</si>
  <si>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</si>
  <si>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</si>
  <si>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</si>
  <si>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</si>
  <si>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</si>
  <si>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</si>
  <si>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</si>
  <si>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</si>
  <si>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</si>
  <si>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</si>
  <si>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</si>
  <si>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</si>
  <si>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</si>
  <si>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</si>
  <si>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</si>
  <si>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</si>
  <si>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</si>
  <si>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</si>
  <si>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</si>
  <si>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</si>
  <si>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</si>
  <si>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</si>
  <si>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</si>
  <si>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</si>
  <si>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</si>
  <si>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</si>
  <si>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</si>
  <si>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</si>
  <si>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</si>
  <si>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</si>
  <si>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</si>
  <si>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</si>
  <si>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</si>
  <si>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</si>
  <si>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</si>
  <si>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</si>
  <si>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</si>
  <si>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</si>
  <si>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</si>
  <si>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</si>
  <si>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</si>
  <si>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</si>
  <si>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</si>
  <si>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</si>
  <si>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</si>
  <si>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</si>
  <si>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</si>
  <si>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</si>
  <si>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</si>
  <si>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</si>
  <si>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</si>
  <si>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</si>
  <si>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</si>
  <si>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</si>
  <si>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</si>
  <si>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</si>
  <si>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</si>
  <si>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</si>
  <si>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</si>
  <si>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</si>
  <si>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</si>
  <si>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</si>
  <si>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</si>
  <si>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</si>
  <si>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</si>
  <si>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</si>
  <si>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</si>
  <si>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</si>
  <si>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</si>
  <si>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</si>
  <si>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</si>
  <si>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</si>
  <si>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</si>
  <si>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</si>
  <si>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</si>
  <si>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</si>
  <si>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</si>
  <si>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</si>
  <si>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</si>
  <si>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</si>
  <si>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</si>
  <si>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</si>
  <si>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</si>
  <si>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</si>
  <si>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</si>
  <si>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</si>
  <si>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</si>
  <si>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</si>
  <si>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</si>
  <si>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</si>
  <si>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</si>
  <si>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</si>
  <si>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</si>
  <si>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</si>
  <si>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</si>
  <si>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</si>
  <si>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</si>
  <si>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</si>
  <si>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</si>
  <si>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</si>
  <si>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</si>
  <si>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</si>
  <si>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</si>
  <si>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</si>
  <si>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</si>
  <si>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</si>
  <si>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</si>
  <si>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</si>
  <si>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</si>
  <si>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</si>
  <si>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</si>
  <si>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</si>
  <si>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</si>
  <si>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</si>
  <si>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</si>
  <si>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</si>
  <si>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</si>
  <si>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</si>
  <si>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</si>
  <si>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</si>
  <si>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</si>
  <si>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</si>
  <si>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</si>
  <si>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</si>
  <si>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</si>
  <si>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</si>
  <si>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</si>
  <si>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</si>
  <si>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</si>
  <si>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</si>
  <si>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</si>
  <si>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</si>
  <si>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</si>
  <si>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</si>
  <si>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</si>
  <si>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</si>
  <si>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</si>
  <si>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</si>
  <si>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</si>
  <si>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</si>
  <si>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</si>
  <si>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</si>
  <si>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</si>
  <si>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</si>
  <si>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</si>
  <si>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</si>
  <si>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</si>
  <si>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</si>
  <si>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</si>
  <si>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</si>
  <si>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</si>
  <si>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</si>
  <si>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</si>
  <si>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</si>
  <si>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</si>
  <si>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</si>
  <si>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</si>
  <si>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</si>
  <si>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</si>
  <si>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</si>
  <si>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</si>
  <si>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</si>
  <si>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</si>
  <si>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</si>
  <si>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</si>
  <si>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</si>
  <si>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</si>
  <si>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</si>
  <si>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</si>
  <si>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</si>
  <si>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</si>
  <si>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</si>
  <si>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</si>
  <si>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</si>
  <si>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</si>
  <si>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</si>
  <si>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</si>
  <si>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</si>
  <si>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</si>
  <si>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</si>
  <si>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</si>
  <si>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</si>
  <si>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</si>
  <si>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</si>
  <si>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</si>
  <si>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</si>
  <si>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</si>
  <si>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</si>
  <si>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</si>
  <si>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</si>
  <si>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</si>
  <si>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</si>
  <si>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</si>
  <si>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</si>
  <si>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</si>
  <si>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</si>
  <si>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</si>
  <si>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</si>
  <si>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</si>
  <si>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</si>
  <si>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</si>
  <si>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</si>
  <si>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</si>
  <si>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</si>
  <si>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</si>
  <si>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</si>
  <si>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</si>
  <si>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</si>
  <si>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</si>
  <si>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</si>
  <si>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</si>
  <si>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</si>
  <si>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</si>
  <si>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</si>
  <si>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</si>
  <si>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</si>
  <si>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</si>
  <si>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</si>
  <si>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</si>
  <si>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</si>
  <si>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</si>
  <si>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</si>
  <si>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</si>
  <si>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</si>
  <si>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</si>
  <si>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</si>
  <si>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</si>
  <si>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</si>
  <si>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</si>
  <si>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</si>
  <si>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</si>
  <si>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</si>
  <si>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</si>
  <si>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</si>
  <si>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</si>
  <si>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</si>
  <si>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</si>
  <si>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</si>
  <si>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</si>
  <si>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</si>
  <si>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</si>
  <si>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</si>
  <si>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</si>
  <si>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</si>
  <si>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</si>
  <si>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</si>
  <si>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</si>
  <si>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</si>
  <si>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</si>
  <si>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</si>
  <si>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</si>
  <si>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</si>
  <si>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</si>
  <si>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</si>
  <si>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</si>
  <si>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</si>
  <si>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</si>
  <si>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</si>
  <si>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</si>
  <si>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</si>
  <si>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</si>
  <si>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</si>
  <si>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</si>
  <si>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</si>
  <si>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</si>
  <si>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</si>
  <si>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</si>
  <si>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</si>
  <si>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</si>
  <si>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</si>
  <si>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</si>
  <si>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</si>
  <si>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</si>
  <si>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</si>
  <si>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</si>
  <si>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</si>
  <si>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</si>
  <si>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</si>
  <si>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</si>
  <si>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</si>
  <si>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</si>
  <si>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</si>
  <si>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</si>
  <si>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</si>
  <si>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</si>
  <si>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</si>
  <si>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</si>
  <si>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</si>
  <si>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</si>
  <si>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</si>
  <si>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</si>
  <si>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</si>
  <si>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</si>
  <si>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</si>
  <si>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</si>
  <si>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</si>
  <si>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</si>
  <si>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</si>
  <si>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</si>
  <si>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</si>
  <si>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</si>
  <si>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</si>
  <si>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</si>
  <si>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</si>
  <si>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</si>
  <si>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</si>
  <si>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</si>
  <si>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</si>
  <si>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</si>
  <si>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</si>
  <si>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</si>
  <si>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</si>
  <si>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</si>
  <si>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</si>
  <si>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</si>
  <si>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</si>
  <si>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</si>
  <si>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</si>
  <si>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</si>
  <si>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</si>
  <si>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</si>
  <si>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</si>
  <si>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</si>
  <si>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</si>
  <si>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</si>
  <si>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</si>
  <si>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</si>
  <si>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</si>
  <si>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</si>
  <si>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</si>
  <si>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</si>
  <si>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</si>
  <si>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</si>
  <si>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</si>
  <si>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</si>
  <si>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</si>
  <si>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</si>
  <si>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</si>
  <si>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</si>
  <si>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</si>
  <si>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</si>
  <si>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</si>
  <si>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</si>
  <si>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</si>
  <si>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</si>
  <si>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</si>
  <si>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</si>
  <si>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</si>
  <si>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</si>
  <si>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</si>
  <si>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</si>
  <si>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</si>
  <si>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</si>
  <si>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</si>
  <si>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</si>
  <si>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</si>
  <si>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</si>
  <si>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</si>
  <si>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</si>
  <si>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</si>
  <si>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</si>
  <si>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</si>
  <si>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</si>
  <si>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</si>
  <si>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</si>
  <si>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</si>
  <si>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</si>
  <si>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</si>
  <si>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</si>
  <si>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</si>
  <si>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</si>
  <si>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</si>
  <si>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</si>
  <si>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</si>
  <si>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</si>
  <si>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</si>
  <si>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</si>
  <si>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</si>
  <si>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</si>
  <si>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</si>
  <si>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</si>
  <si>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</si>
  <si>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</si>
  <si>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</si>
  <si>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</si>
  <si>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</si>
  <si>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</si>
  <si>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</si>
  <si>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</si>
  <si>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</si>
  <si>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</si>
  <si>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</si>
  <si>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</si>
  <si>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</si>
  <si>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</si>
  <si>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</si>
  <si>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</si>
  <si>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</si>
  <si>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</si>
  <si>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</si>
  <si>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</si>
  <si>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</si>
  <si>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</si>
  <si>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</si>
  <si>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</si>
  <si>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</si>
  <si>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</si>
  <si>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</si>
  <si>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</si>
  <si>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</si>
  <si>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</si>
  <si>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</si>
  <si>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</si>
  <si>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</si>
  <si>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</si>
  <si>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</si>
  <si>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</si>
  <si>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</si>
  <si>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</si>
  <si>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</si>
  <si>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</si>
  <si>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</si>
  <si>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</si>
  <si>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</si>
  <si>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</si>
  <si>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</si>
  <si>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</si>
  <si>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</si>
  <si>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</si>
  <si>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</si>
  <si>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</si>
  <si>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</si>
  <si>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</si>
  <si>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</si>
  <si>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</si>
  <si>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</si>
  <si>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</si>
  <si>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</si>
  <si>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</si>
  <si>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</si>
  <si>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</si>
  <si>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</si>
  <si>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</si>
  <si>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</si>
  <si>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</si>
  <si>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</si>
  <si>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</si>
  <si>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</si>
  <si>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</si>
  <si>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</si>
  <si>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</si>
  <si>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</si>
  <si>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</si>
  <si>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</si>
  <si>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</si>
  <si>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</si>
  <si>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</si>
  <si>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</si>
  <si>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</si>
  <si>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</si>
  <si>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</si>
  <si>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</si>
  <si>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</si>
  <si>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</si>
  <si>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</si>
  <si>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</si>
  <si>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</si>
  <si>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</si>
  <si>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</si>
  <si>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</si>
  <si>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</si>
  <si>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</si>
  <si>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</si>
  <si>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</si>
  <si>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</si>
  <si>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</si>
  <si>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</si>
  <si>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</si>
  <si>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</si>
  <si>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</si>
  <si>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</si>
  <si>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</si>
  <si>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</si>
  <si>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</si>
  <si>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</si>
  <si>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</si>
  <si>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</si>
  <si>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</si>
  <si>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</si>
  <si>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</si>
  <si>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</si>
  <si>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</si>
  <si>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</si>
  <si>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</si>
  <si>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</si>
  <si>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</si>
  <si>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</si>
  <si>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</si>
  <si>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</si>
  <si>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</si>
  <si>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</si>
  <si>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</si>
  <si>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</si>
  <si>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</si>
  <si>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</si>
  <si>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</si>
  <si>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</si>
  <si>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</si>
  <si>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</si>
  <si>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</si>
  <si>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</si>
  <si>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</si>
  <si>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</si>
  <si>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</si>
  <si>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</si>
  <si>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</si>
  <si>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</si>
  <si>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</si>
  <si>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</si>
  <si>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</si>
  <si>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</si>
  <si>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</si>
  <si>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</si>
  <si>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</si>
  <si>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</si>
  <si>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</si>
  <si>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</si>
  <si>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</si>
  <si>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</si>
  <si>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</si>
  <si>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</si>
  <si>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</si>
  <si>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</si>
  <si>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</si>
  <si>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</si>
  <si>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</si>
  <si>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</si>
  <si>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</si>
  <si>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</si>
  <si>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</si>
  <si>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</si>
  <si>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</si>
  <si>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</si>
  <si>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</si>
  <si>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</si>
  <si>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</si>
  <si>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</si>
  <si>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</si>
  <si>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</si>
  <si>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</si>
  <si>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</si>
  <si>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</si>
  <si>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</si>
  <si>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</si>
  <si>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</si>
  <si>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</si>
  <si>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</si>
  <si>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</si>
  <si>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</si>
  <si>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</si>
  <si>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</si>
  <si>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</si>
  <si>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</si>
  <si>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</si>
  <si>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</si>
  <si>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</si>
  <si>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</si>
  <si>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</si>
  <si>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</si>
  <si>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</si>
  <si>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</si>
  <si>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</si>
  <si>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</si>
  <si>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</si>
  <si>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</si>
  <si>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</si>
  <si>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</si>
  <si>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</si>
  <si>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</si>
  <si>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</si>
  <si>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</si>
  <si>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</si>
  <si>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</si>
  <si>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</si>
  <si>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</si>
  <si>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</si>
  <si>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</si>
  <si>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</si>
  <si>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</si>
  <si>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</si>
  <si>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</si>
  <si>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</si>
  <si>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</si>
  <si>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</si>
  <si>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</si>
  <si>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</si>
  <si>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</si>
  <si>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</si>
  <si>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</si>
  <si>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</si>
  <si>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</si>
  <si>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</si>
  <si>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</si>
  <si>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</si>
  <si>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</si>
  <si>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</si>
  <si>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</si>
  <si>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</si>
  <si>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</si>
  <si>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</si>
  <si>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</si>
  <si>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</si>
  <si>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</si>
  <si>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</si>
  <si>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</si>
  <si>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</si>
  <si>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</si>
  <si>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</si>
  <si>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</si>
  <si>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</si>
  <si>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</si>
  <si>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</si>
  <si>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</si>
  <si>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</si>
  <si>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</si>
  <si>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</si>
  <si>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</si>
  <si>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</si>
  <si>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</si>
  <si>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</si>
  <si>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</si>
  <si>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</si>
  <si>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</si>
  <si>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</si>
  <si>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</si>
  <si>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</si>
  <si>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</si>
  <si>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</si>
  <si>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</si>
  <si>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</si>
  <si>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</si>
  <si>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</si>
  <si>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</si>
  <si>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</si>
  <si>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</si>
  <si>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</si>
  <si>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</si>
  <si>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</si>
  <si>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</si>
  <si>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</si>
  <si>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</si>
  <si>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</si>
  <si>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</si>
  <si>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</si>
  <si>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</si>
  <si>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</si>
  <si>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</si>
  <si>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</si>
  <si>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</si>
  <si>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</si>
  <si>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</si>
  <si>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</si>
  <si>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</si>
  <si>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</si>
  <si>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</si>
  <si>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</si>
  <si>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</si>
  <si>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</si>
  <si>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</si>
  <si>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</si>
  <si>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</si>
  <si>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</si>
  <si>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</si>
  <si>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</si>
  <si>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</si>
  <si>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</si>
  <si>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</si>
  <si>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</si>
  <si>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</si>
  <si>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</si>
  <si>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</si>
  <si>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</si>
  <si>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</si>
  <si>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</si>
  <si>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</si>
  <si>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</si>
  <si>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</si>
  <si>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</si>
  <si>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</si>
  <si>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</si>
  <si>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</si>
  <si>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</si>
  <si>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</si>
  <si>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</si>
  <si>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</si>
  <si>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</si>
  <si>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</si>
  <si>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</si>
  <si>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</si>
  <si>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</si>
  <si>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</si>
  <si>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</si>
  <si>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</si>
  <si>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</si>
  <si>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</si>
  <si>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</si>
  <si>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</si>
  <si>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</si>
  <si>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</si>
  <si>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</si>
  <si>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</si>
  <si>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</si>
  <si>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</si>
  <si>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</si>
  <si>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</si>
  <si>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</si>
  <si>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</si>
  <si>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</si>
  <si>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</si>
  <si>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</si>
  <si>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</si>
  <si>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</si>
  <si>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</si>
  <si>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</si>
  <si>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</si>
  <si>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</si>
  <si>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</si>
  <si>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</si>
  <si>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</si>
  <si>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</si>
  <si>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</si>
  <si>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</si>
  <si>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</si>
  <si>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</si>
  <si>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</si>
  <si>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</si>
  <si>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</si>
  <si>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</si>
  <si>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</si>
  <si>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</si>
  <si>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</si>
  <si>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</si>
  <si>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</si>
  <si>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</si>
  <si>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</si>
  <si>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</si>
  <si>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</si>
  <si>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</si>
  <si>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</si>
  <si>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</si>
  <si>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</si>
  <si>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</si>
  <si>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</si>
  <si>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</si>
  <si>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</si>
  <si>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</si>
  <si>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</si>
  <si>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</si>
  <si>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</si>
  <si>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</si>
  <si>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</si>
  <si>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</si>
  <si>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</si>
  <si>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</si>
  <si>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</si>
  <si>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</si>
  <si>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</si>
  <si>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</si>
  <si>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</si>
  <si>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</si>
  <si>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</si>
  <si>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</si>
  <si>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</si>
  <si>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</si>
  <si>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</si>
  <si>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</si>
  <si>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</si>
  <si>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</si>
  <si>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</si>
  <si>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</si>
  <si>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</si>
  <si>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</si>
  <si>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</si>
  <si>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</si>
  <si>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</si>
  <si>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</si>
  <si>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</si>
  <si>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</si>
  <si>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</si>
  <si>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</si>
  <si>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</si>
  <si>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</si>
  <si>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</si>
  <si>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</si>
  <si>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</si>
  <si>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</si>
  <si>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</si>
  <si>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</si>
  <si>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</si>
  <si>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</si>
  <si>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</si>
  <si>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</si>
  <si>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</si>
  <si>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</si>
  <si>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</si>
  <si>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</si>
  <si>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</si>
  <si>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</si>
  <si>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</si>
  <si>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</si>
  <si>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</si>
  <si>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</si>
  <si>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</si>
  <si>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</si>
  <si>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</si>
  <si>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</si>
  <si>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</si>
  <si>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</si>
  <si>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</si>
  <si>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</si>
  <si>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</si>
  <si>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</si>
  <si>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</si>
  <si>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</si>
  <si>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</si>
  <si>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</si>
  <si>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</si>
  <si>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</si>
  <si>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</si>
  <si>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</si>
  <si>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</si>
  <si>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</si>
  <si>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</si>
  <si>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</si>
  <si>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</si>
  <si>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</si>
  <si>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</si>
  <si>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</si>
  <si>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</si>
  <si>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</si>
  <si>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</si>
  <si>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</si>
  <si>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</si>
  <si>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</si>
  <si>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</si>
  <si>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</si>
  <si>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</si>
  <si>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</si>
  <si>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</si>
  <si>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</si>
  <si>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</si>
  <si>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</si>
  <si>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</si>
  <si>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</si>
  <si>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</si>
  <si>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</si>
  <si>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</si>
  <si>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</si>
  <si>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</si>
  <si>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</si>
  <si>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</si>
  <si>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</si>
  <si>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</si>
  <si>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</si>
  <si>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</si>
  <si>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</si>
  <si>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</si>
  <si>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</si>
  <si>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</si>
  <si>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</si>
  <si>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</si>
  <si>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</si>
  <si>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</si>
  <si>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</si>
  <si>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</si>
  <si>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</si>
  <si>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</si>
  <si>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</si>
  <si>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</si>
  <si>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</si>
  <si>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</si>
  <si>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</si>
  <si>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</si>
  <si>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</si>
  <si>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</si>
  <si>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</si>
  <si>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</si>
  <si>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</si>
  <si>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</si>
  <si>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</si>
  <si>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</si>
  <si>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</si>
  <si>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</si>
  <si>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</si>
  <si>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</si>
  <si>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</si>
  <si>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</si>
  <si>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</si>
  <si>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</si>
  <si>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</si>
  <si>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</si>
  <si>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</si>
  <si>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</si>
  <si>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</si>
  <si>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</si>
  <si>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</si>
  <si>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</si>
  <si>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</si>
  <si>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</si>
  <si>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</si>
  <si>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</si>
  <si>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</si>
  <si>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</si>
  <si>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</si>
  <si>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</si>
  <si>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</si>
  <si>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</si>
  <si>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</si>
  <si>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</si>
  <si>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</si>
  <si>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</si>
  <si>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</si>
  <si>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</si>
  <si>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</si>
  <si>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</si>
  <si>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</si>
  <si>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</si>
  <si>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</si>
  <si>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</si>
  <si>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</si>
  <si>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</si>
  <si>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</si>
  <si>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</si>
  <si>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</si>
  <si>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</si>
  <si>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</si>
  <si>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</si>
  <si>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</si>
  <si>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</si>
  <si>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</si>
  <si>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</si>
  <si>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</si>
  <si>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</si>
  <si>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</si>
  <si>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</si>
  <si>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</si>
  <si>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</si>
  <si>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</si>
  <si>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</si>
  <si>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</si>
  <si>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</si>
  <si>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</si>
  <si>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</si>
  <si>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</si>
  <si>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</si>
  <si>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</si>
  <si>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</si>
  <si>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</si>
  <si>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</si>
  <si>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</si>
  <si>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</si>
  <si>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</si>
  <si>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</si>
  <si>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</si>
  <si>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</si>
  <si>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</si>
  <si>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</si>
  <si>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</si>
  <si>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</si>
  <si>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</si>
  <si>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</si>
  <si>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</si>
  <si>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</si>
  <si>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</si>
  <si>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</si>
  <si>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</si>
  <si>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</si>
  <si>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</si>
  <si>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</si>
  <si>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</si>
  <si>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</si>
  <si>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</si>
  <si>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</si>
  <si>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</si>
  <si>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</si>
  <si>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</si>
  <si>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</si>
  <si>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</si>
  <si>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</si>
  <si>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</si>
  <si>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</si>
  <si>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</si>
  <si>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</si>
  <si>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</si>
  <si>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</si>
  <si>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</si>
  <si>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</si>
  <si>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</si>
  <si>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</si>
  <si>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</si>
  <si>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</si>
  <si>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</si>
  <si>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</si>
  <si>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</si>
  <si>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</si>
  <si>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</si>
  <si>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</si>
  <si>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</si>
  <si>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</si>
  <si>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</si>
  <si>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</si>
  <si>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</si>
  <si>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</si>
  <si>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</si>
  <si>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</si>
  <si>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</si>
  <si>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</si>
  <si>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</si>
  <si>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</si>
  <si>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</si>
  <si>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</si>
  <si>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</si>
  <si>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</si>
  <si>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</si>
  <si>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</si>
  <si>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</si>
  <si>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</si>
  <si>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</si>
  <si>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</si>
  <si>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</si>
  <si>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</si>
  <si>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</si>
  <si>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</si>
  <si>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</si>
  <si>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</si>
  <si>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</si>
  <si>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</si>
  <si>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</si>
  <si>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</si>
  <si>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</si>
  <si>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</si>
  <si>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</si>
  <si>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</si>
  <si>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</si>
  <si>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</si>
  <si>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</si>
  <si>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</si>
  <si>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</si>
  <si>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</si>
  <si>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</si>
  <si>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</si>
  <si>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</si>
  <si>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</si>
  <si>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</si>
  <si>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</si>
  <si>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</si>
  <si>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</si>
  <si>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</si>
  <si>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</si>
  <si>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</si>
  <si>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</si>
  <si>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</si>
  <si>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</si>
  <si>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</si>
  <si>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</si>
  <si>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</si>
  <si>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</si>
  <si>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</si>
  <si>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</si>
  <si>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</si>
  <si>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</si>
  <si>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</si>
  <si>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</si>
  <si>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</si>
  <si>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</si>
  <si>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</si>
  <si>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</si>
  <si>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</si>
  <si>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</si>
  <si>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</si>
  <si>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</si>
  <si>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</si>
  <si>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</si>
  <si>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</si>
  <si>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</si>
  <si>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</si>
  <si>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</si>
  <si>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</si>
  <si>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</si>
  <si>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</si>
  <si>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</si>
  <si>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</si>
  <si>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</si>
  <si>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</si>
  <si>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</si>
  <si>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</si>
  <si>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</si>
  <si>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</si>
  <si>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</si>
  <si>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</si>
  <si>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</si>
  <si>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</si>
  <si>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</si>
  <si>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</si>
  <si>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</si>
  <si>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</si>
  <si>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</si>
  <si>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</si>
  <si>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</si>
  <si>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</si>
  <si>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</si>
  <si>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</si>
  <si>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</si>
  <si>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</si>
  <si>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</si>
  <si>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</si>
  <si>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</si>
  <si>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</si>
  <si>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</si>
  <si>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</si>
  <si>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</si>
  <si>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</si>
  <si>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</si>
  <si>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</si>
  <si>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</si>
  <si>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</si>
  <si>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</si>
  <si>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</si>
  <si>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</si>
  <si>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</si>
  <si>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</si>
  <si>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</si>
  <si>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</si>
  <si>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</si>
  <si>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</si>
  <si>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</si>
  <si>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</si>
  <si>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</si>
  <si>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</si>
  <si>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</si>
  <si>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</si>
  <si>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</si>
  <si>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</si>
  <si>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</si>
  <si>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</si>
  <si>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</si>
  <si>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</si>
  <si>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</si>
  <si>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</si>
  <si>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</si>
  <si>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</si>
  <si>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</si>
  <si>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</si>
  <si>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</si>
  <si>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</si>
  <si>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</si>
  <si>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</si>
  <si>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</si>
  <si>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</si>
  <si>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</si>
  <si>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</si>
  <si>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</si>
  <si>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</si>
  <si>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</si>
  <si>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</si>
  <si>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</si>
  <si>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</si>
  <si>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</si>
  <si>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</si>
  <si>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</si>
  <si>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</si>
  <si>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</si>
  <si>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</si>
  <si>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</si>
  <si>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</si>
  <si>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</si>
  <si>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</si>
  <si>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</si>
  <si>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</si>
  <si>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</si>
  <si>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</si>
  <si>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</si>
  <si>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</si>
  <si>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</si>
  <si>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</si>
  <si>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</si>
  <si>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</si>
  <si>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</si>
  <si>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</si>
  <si>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</si>
  <si>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</si>
  <si>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</si>
  <si>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</si>
  <si>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</si>
  <si>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</si>
  <si>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</si>
  <si>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</si>
  <si>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</si>
  <si>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</si>
  <si>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</si>
  <si>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</si>
  <si>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</si>
  <si>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</si>
  <si>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</si>
  <si>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</si>
  <si>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</si>
  <si>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</si>
  <si>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</si>
  <si>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</si>
  <si>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</si>
  <si>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</si>
  <si>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</si>
  <si>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</si>
  <si>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</si>
  <si>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</si>
  <si>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</si>
  <si>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</si>
  <si>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</si>
  <si>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</si>
  <si>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</si>
  <si>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</si>
  <si>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</si>
  <si>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</si>
  <si>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</si>
  <si>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</si>
  <si>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</si>
  <si>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</si>
  <si>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</si>
  <si>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</si>
  <si>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</si>
  <si>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</si>
  <si>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</si>
  <si>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</si>
  <si>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</si>
  <si>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</si>
  <si>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</si>
  <si>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</si>
  <si>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</si>
  <si>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</si>
  <si>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</si>
  <si>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</si>
  <si>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</si>
  <si>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</si>
  <si>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</si>
  <si>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</si>
  <si>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</si>
  <si>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</si>
  <si>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</si>
  <si>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</si>
  <si>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</si>
  <si>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</si>
  <si>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</si>
  <si>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</si>
  <si>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</si>
  <si>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</si>
  <si>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</si>
  <si>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</si>
  <si>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</si>
  <si>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</si>
  <si>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</si>
  <si>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</si>
  <si>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</si>
  <si>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</si>
  <si>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</si>
  <si>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</si>
  <si>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</si>
  <si>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</si>
  <si>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</si>
  <si>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</si>
  <si>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</si>
  <si>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</si>
  <si>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</si>
  <si>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</si>
  <si>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</si>
  <si>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</si>
  <si>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</si>
  <si>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</si>
  <si>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</si>
  <si>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</si>
  <si>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</si>
  <si>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</si>
  <si>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</si>
  <si>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</si>
  <si>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</si>
  <si>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</si>
  <si>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</si>
  <si>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</si>
  <si>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</si>
  <si>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</si>
  <si>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</si>
  <si>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</si>
  <si>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</si>
  <si>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</si>
  <si>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</si>
  <si>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</si>
  <si>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</si>
  <si>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</si>
  <si>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</si>
  <si>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</si>
  <si>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</si>
  <si>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</si>
  <si>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</si>
  <si>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</si>
  <si>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</si>
  <si>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</si>
  <si>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</si>
  <si>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</si>
  <si>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</si>
  <si>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</si>
  <si>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</si>
  <si>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</si>
  <si>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</si>
  <si>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</si>
  <si>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</si>
  <si>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</si>
  <si>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</si>
  <si>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</si>
  <si>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</si>
  <si>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</si>
  <si>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</si>
  <si>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</si>
  <si>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</si>
  <si>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</si>
  <si>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</si>
  <si>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</si>
  <si>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</si>
  <si>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</si>
  <si>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</si>
  <si>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</si>
  <si>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</si>
  <si>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</si>
  <si>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</si>
  <si>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</si>
  <si>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</si>
  <si>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</si>
  <si>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</si>
  <si>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</si>
  <si>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</si>
  <si>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</si>
  <si>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</si>
  <si>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</si>
  <si>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</si>
  <si>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</si>
  <si>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</si>
  <si>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</si>
  <si>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</si>
  <si>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</si>
  <si>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</si>
  <si>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</si>
  <si>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</si>
  <si>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</si>
  <si>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</si>
  <si>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</si>
  <si>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</si>
  <si>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</si>
  <si>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</si>
  <si>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</si>
  <si>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</si>
  <si>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</si>
  <si>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</si>
  <si>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</si>
  <si>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</si>
  <si>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</si>
  <si>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</si>
  <si>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</si>
  <si>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</si>
  <si>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</si>
  <si>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</si>
  <si>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</si>
  <si>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</si>
  <si>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</si>
  <si>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</si>
  <si>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</si>
  <si>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</si>
  <si>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</si>
  <si>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</si>
  <si>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</si>
  <si>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</si>
  <si>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</si>
  <si>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</si>
  <si>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</si>
  <si>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</si>
  <si>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</si>
  <si>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</si>
  <si>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</si>
  <si>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</si>
  <si>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</si>
  <si>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</si>
  <si>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</si>
  <si>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</si>
  <si>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</si>
  <si>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</si>
  <si>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</si>
  <si>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</si>
  <si>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</si>
  <si>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</si>
  <si>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</si>
  <si>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</si>
  <si>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</si>
  <si>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</si>
  <si>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</si>
  <si>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</si>
  <si>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</si>
  <si>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</si>
  <si>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</si>
  <si>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</si>
  <si>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</si>
  <si>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</si>
  <si>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</si>
  <si>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</si>
  <si>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</si>
  <si>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</si>
  <si>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</si>
  <si>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</si>
  <si>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</si>
  <si>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</si>
  <si>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</si>
  <si>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</si>
  <si>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</si>
  <si>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</si>
  <si>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</si>
  <si>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</si>
  <si>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</si>
  <si>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</si>
  <si>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</si>
  <si>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</si>
  <si>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</si>
  <si>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</si>
  <si>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</si>
  <si>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</si>
  <si>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</si>
  <si>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</si>
  <si>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</si>
  <si>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</si>
  <si>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</si>
  <si>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</si>
  <si>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</si>
  <si>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</si>
  <si>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</si>
  <si>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</si>
  <si>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</si>
  <si>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</si>
  <si>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</si>
  <si>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</si>
  <si>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</si>
  <si>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</si>
  <si>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</si>
  <si>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</si>
  <si>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</si>
  <si>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</si>
  <si>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</si>
  <si>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</si>
  <si>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</si>
  <si>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</si>
  <si>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</si>
  <si>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</si>
  <si>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</si>
  <si>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</si>
  <si>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</si>
  <si>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</si>
  <si>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</si>
  <si>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</si>
  <si>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</si>
  <si>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</si>
  <si>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</si>
  <si>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</si>
  <si>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</si>
  <si>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</si>
  <si>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</si>
  <si>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</si>
  <si>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</si>
  <si>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</si>
  <si>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</si>
  <si>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</si>
  <si>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</si>
  <si>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</si>
  <si>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</si>
  <si>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</si>
  <si>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</si>
  <si>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</si>
  <si>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</si>
  <si>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</si>
  <si>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</si>
  <si>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</si>
  <si>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</si>
  <si>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</si>
  <si>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</si>
  <si>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</si>
  <si>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</si>
  <si>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</si>
  <si>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</si>
  <si>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</si>
  <si>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</si>
  <si>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</si>
  <si>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</si>
  <si>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</si>
  <si>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</si>
  <si>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</si>
  <si>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</si>
  <si>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</si>
  <si>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</si>
  <si>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</si>
  <si>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</si>
  <si>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</si>
  <si>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</si>
  <si>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</si>
  <si>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</si>
  <si>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</si>
  <si>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</si>
  <si>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</si>
  <si>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</si>
  <si>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</si>
  <si>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</si>
  <si>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</si>
  <si>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</si>
  <si>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</si>
  <si>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</si>
  <si>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</si>
  <si>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</si>
  <si>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</si>
  <si>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</si>
  <si>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</si>
  <si>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</si>
  <si>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</si>
  <si>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</si>
  <si>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</si>
  <si>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</si>
  <si>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</si>
  <si>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</si>
  <si>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</si>
  <si>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</si>
  <si>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</si>
  <si>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</si>
  <si>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</si>
  <si>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</si>
  <si>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</si>
  <si>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</si>
  <si>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</si>
  <si>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</si>
  <si>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</si>
  <si>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</si>
  <si>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</si>
  <si>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</si>
  <si>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</si>
  <si>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</si>
  <si>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</si>
  <si>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</si>
  <si>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</si>
  <si>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</si>
  <si>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</si>
  <si>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</si>
  <si>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</si>
  <si>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</si>
  <si>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</si>
  <si>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</si>
  <si>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</si>
  <si>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</si>
  <si>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</si>
  <si>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</si>
  <si>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</si>
  <si>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</si>
  <si>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</si>
  <si>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</si>
  <si>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</si>
  <si>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</si>
  <si>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</si>
  <si>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</si>
  <si>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</si>
  <si>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</si>
  <si>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</si>
  <si>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</si>
  <si>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</si>
  <si>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</si>
  <si>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</si>
  <si>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</si>
  <si>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</si>
  <si>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</si>
  <si>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</si>
  <si>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</si>
  <si>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</si>
  <si>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</si>
  <si>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</si>
  <si>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</si>
  <si>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</si>
  <si>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</si>
  <si>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</si>
  <si>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</si>
  <si>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</si>
  <si>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</si>
  <si>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</si>
  <si>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</si>
  <si>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</si>
  <si>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</si>
  <si>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</si>
  <si>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</si>
  <si>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</si>
  <si>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</si>
  <si>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</si>
  <si>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</si>
  <si>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</si>
  <si>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</si>
  <si>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</si>
  <si>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</si>
  <si>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</si>
  <si>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</si>
  <si>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</si>
  <si>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</si>
  <si>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</si>
  <si>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</si>
  <si>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</si>
  <si>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</si>
  <si>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</si>
  <si>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</si>
  <si>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</si>
  <si>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</si>
  <si>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</si>
  <si>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</si>
  <si>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</si>
  <si>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</si>
  <si>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</si>
  <si>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</si>
  <si>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</si>
  <si>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</si>
  <si>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</si>
  <si>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</si>
  <si>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</si>
  <si>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</si>
  <si>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</si>
  <si>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</si>
  <si>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</si>
  <si>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</si>
  <si>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</si>
  <si>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</si>
  <si>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</si>
  <si>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</si>
  <si>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</si>
  <si>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</si>
  <si>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</si>
  <si>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</si>
  <si>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</si>
  <si>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</si>
  <si>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</si>
  <si>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</si>
  <si>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</si>
  <si>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</si>
  <si>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</si>
  <si>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</si>
  <si>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</si>
  <si>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</si>
  <si>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</si>
  <si>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</si>
  <si>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</si>
  <si>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</si>
  <si>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</si>
  <si>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</si>
  <si>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</si>
  <si>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</si>
  <si>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</si>
  <si>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</si>
  <si>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</si>
  <si>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</si>
  <si>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</si>
  <si>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</si>
  <si>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</si>
  <si>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</si>
  <si>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</si>
  <si>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</si>
  <si>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</si>
  <si>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</si>
  <si>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</si>
  <si>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</si>
  <si>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</si>
  <si>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</si>
  <si>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</si>
  <si>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</si>
  <si>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</si>
  <si>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</si>
  <si>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</si>
  <si>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</si>
  <si>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</si>
  <si>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</si>
  <si>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</si>
  <si>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</si>
  <si>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</si>
  <si>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</si>
  <si>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</si>
  <si>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</si>
  <si>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</si>
  <si>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</si>
  <si>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</si>
  <si>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</si>
  <si>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</si>
  <si>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</si>
  <si>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</si>
  <si>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</si>
  <si>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</si>
  <si>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</si>
  <si>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</si>
  <si>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</si>
  <si>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</si>
  <si>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</si>
  <si>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</si>
  <si>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</si>
  <si>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</si>
  <si>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</si>
  <si>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</si>
  <si>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</si>
  <si>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</si>
  <si>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</si>
  <si>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</si>
  <si>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</si>
  <si>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</si>
  <si>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</si>
  <si>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</si>
  <si>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</si>
  <si>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</si>
  <si>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</si>
  <si>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</si>
  <si>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</si>
  <si>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</si>
  <si>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</si>
  <si>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</si>
  <si>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</si>
  <si>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</si>
  <si>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</si>
  <si>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</si>
  <si>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</si>
  <si>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</si>
  <si>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</si>
  <si>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</si>
  <si>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</si>
  <si>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</si>
  <si>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</si>
  <si>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</si>
  <si>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</si>
  <si>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</si>
  <si>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</si>
  <si>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</si>
  <si>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</si>
  <si>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</si>
  <si>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</si>
  <si>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</si>
  <si>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</si>
  <si>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</si>
  <si>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</si>
  <si>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</si>
  <si>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</si>
  <si>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</si>
  <si>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</si>
  <si>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</si>
  <si>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</si>
  <si>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</si>
  <si>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</si>
  <si>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</si>
  <si>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</si>
  <si>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</si>
  <si>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</si>
  <si>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</si>
  <si>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</si>
  <si>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</si>
  <si>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</si>
  <si>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</si>
  <si>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</si>
  <si>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</si>
  <si>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</si>
  <si>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</si>
  <si>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</si>
  <si>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</si>
  <si>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</si>
  <si>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</si>
  <si>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</si>
  <si>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</si>
  <si>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</si>
  <si>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</si>
  <si>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</si>
  <si>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</si>
  <si>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</si>
  <si>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</si>
  <si>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</si>
  <si>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</si>
  <si>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</si>
  <si>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</si>
  <si>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</si>
  <si>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</si>
  <si>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</si>
  <si>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</si>
  <si>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</si>
  <si>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</si>
  <si>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</si>
  <si>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</si>
  <si>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</si>
  <si>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</si>
  <si>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</si>
  <si>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</si>
  <si>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</si>
  <si>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</si>
  <si>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</si>
  <si>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</si>
  <si>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</si>
  <si>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</si>
  <si>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</si>
  <si>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</si>
  <si>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</si>
  <si>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</si>
  <si>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</si>
  <si>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</si>
  <si>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</si>
  <si>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</si>
  <si>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</si>
  <si>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</si>
  <si>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</si>
  <si>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</si>
  <si>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</si>
  <si>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</si>
  <si>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</si>
  <si>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</si>
  <si>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</si>
  <si>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</si>
  <si>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</si>
  <si>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</si>
  <si>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</si>
  <si>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</si>
  <si>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</si>
  <si>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</si>
  <si>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</si>
  <si>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</si>
  <si>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</si>
  <si>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</si>
  <si>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</si>
  <si>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</si>
  <si>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</si>
  <si>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</si>
  <si>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</si>
  <si>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</si>
  <si>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</si>
  <si>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</si>
  <si>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</si>
  <si>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</si>
  <si>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</si>
  <si>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</si>
  <si>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</si>
  <si>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</si>
  <si>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</si>
  <si>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</si>
  <si>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</si>
  <si>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</si>
  <si>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</si>
  <si>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</si>
  <si>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</si>
  <si>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</si>
  <si>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</si>
  <si>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</si>
  <si>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</si>
  <si>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</si>
  <si>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</si>
  <si>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</si>
  <si>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</si>
  <si>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</si>
  <si>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</si>
  <si>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</si>
  <si>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</si>
  <si>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</si>
  <si>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</si>
  <si>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</si>
  <si>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</si>
  <si>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</si>
  <si>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</si>
  <si>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</si>
  <si>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</si>
  <si>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</si>
  <si>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</si>
  <si>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</si>
  <si>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</si>
  <si>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</si>
  <si>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</si>
  <si>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</si>
  <si>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</si>
  <si>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</si>
  <si>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</si>
  <si>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</si>
  <si>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</si>
  <si>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</si>
  <si>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</si>
  <si>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</si>
  <si>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</si>
  <si>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</si>
  <si>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</si>
  <si>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</si>
  <si>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</si>
  <si>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</si>
  <si>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</si>
  <si>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</si>
  <si>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</si>
  <si>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</si>
  <si>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</si>
  <si>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</si>
  <si>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</si>
  <si>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</si>
  <si>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</si>
  <si>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</si>
  <si>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</si>
  <si>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</si>
  <si>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</si>
  <si>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</si>
  <si>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</si>
  <si>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</si>
  <si>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</si>
  <si>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</si>
  <si>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</si>
  <si>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</si>
  <si>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</si>
  <si>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</si>
  <si>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</si>
  <si>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</si>
  <si>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</si>
  <si>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</si>
  <si>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</si>
  <si>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</si>
  <si>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</si>
  <si>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</si>
  <si>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</si>
  <si>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</si>
  <si>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</si>
  <si>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</si>
  <si>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</si>
  <si>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</si>
  <si>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</si>
  <si>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</si>
  <si>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</si>
  <si>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</si>
  <si>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</si>
  <si>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</si>
  <si>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</si>
  <si>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</si>
  <si>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</si>
  <si>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</si>
  <si>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</si>
  <si>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</si>
  <si>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</si>
  <si>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</si>
  <si>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</si>
  <si>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</si>
  <si>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</si>
  <si>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</si>
  <si>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</si>
  <si>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</si>
  <si>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</si>
  <si>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</si>
  <si>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</si>
  <si>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</si>
  <si>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</si>
  <si>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</si>
  <si>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</si>
  <si>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</si>
  <si>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</si>
  <si>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</si>
  <si>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</si>
  <si>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</si>
  <si>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</si>
  <si>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</si>
  <si>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</si>
  <si>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</si>
  <si>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</si>
  <si>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</si>
  <si>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</si>
  <si>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</si>
  <si>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</si>
  <si>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</si>
  <si>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</si>
  <si>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</si>
  <si>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</si>
  <si>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</si>
  <si>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</si>
  <si>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</si>
  <si>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</si>
  <si>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</si>
  <si>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</si>
  <si>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</si>
  <si>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</si>
  <si>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</si>
  <si>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</si>
  <si>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</si>
  <si>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</si>
  <si>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</si>
  <si>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</si>
  <si>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</si>
  <si>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</si>
  <si>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</si>
  <si>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</si>
  <si>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</si>
  <si>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</si>
  <si>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</si>
  <si>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</si>
  <si>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</si>
  <si>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</si>
  <si>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</si>
  <si>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</si>
  <si>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</si>
  <si>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</si>
  <si>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</si>
  <si>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</si>
  <si>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</si>
  <si>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</si>
  <si>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</si>
  <si>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</si>
  <si>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</si>
  <si>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</si>
  <si>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</si>
  <si>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</si>
  <si>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</si>
  <si>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</si>
  <si>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</si>
  <si>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</si>
  <si>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</si>
  <si>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</si>
  <si>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</si>
  <si>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</si>
  <si>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</si>
  <si>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</si>
  <si>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</si>
  <si>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</si>
  <si>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</si>
  <si>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</si>
  <si>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</si>
  <si>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</si>
  <si>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</si>
  <si>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</si>
  <si>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</si>
  <si>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</si>
  <si>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</si>
  <si>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</si>
  <si>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</si>
  <si>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</si>
  <si>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</si>
  <si>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</si>
  <si>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</si>
  <si>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</si>
  <si>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</si>
  <si>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</si>
  <si>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</si>
  <si>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</si>
  <si>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</si>
  <si>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</si>
  <si>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</si>
  <si>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</si>
  <si>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</si>
  <si>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</si>
  <si>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</si>
  <si>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</si>
  <si>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</si>
  <si>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</si>
  <si>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</si>
  <si>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</si>
  <si>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</si>
  <si>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</si>
  <si>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</si>
  <si>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</si>
  <si>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</si>
  <si>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</si>
  <si>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</si>
  <si>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</si>
  <si>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</si>
  <si>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</si>
  <si>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</si>
  <si>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</si>
  <si>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</si>
  <si>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</si>
  <si>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</si>
  <si>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</si>
  <si>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</si>
  <si>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</si>
  <si>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</si>
  <si>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</si>
  <si>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</si>
  <si>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</si>
  <si>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</si>
  <si>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</si>
  <si>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</si>
  <si>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</si>
  <si>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</si>
  <si>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</si>
  <si>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</si>
  <si>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</si>
  <si>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</si>
  <si>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</si>
  <si>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</si>
  <si>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</si>
  <si>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</si>
  <si>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</si>
  <si>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</si>
  <si>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</si>
  <si>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</si>
  <si>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</si>
  <si>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</si>
  <si>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</si>
  <si>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</si>
  <si>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</si>
  <si>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</si>
  <si>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</si>
  <si>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</si>
  <si>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</si>
  <si>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</si>
  <si>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</si>
  <si>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</si>
  <si>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</si>
  <si>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</si>
  <si>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</si>
  <si>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</si>
  <si>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</si>
  <si>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</si>
  <si>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</si>
  <si>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</si>
  <si>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</si>
  <si>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</si>
  <si>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</si>
  <si>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</si>
  <si>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</si>
  <si>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</si>
  <si>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</si>
  <si>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</si>
  <si>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</si>
  <si>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</si>
  <si>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</si>
  <si>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</si>
  <si>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</si>
  <si>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</si>
  <si>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</si>
  <si>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</si>
  <si>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</si>
  <si>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</si>
  <si>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</si>
  <si>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</si>
  <si>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</si>
  <si>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</si>
  <si>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</si>
  <si>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</si>
  <si>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</si>
  <si>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</si>
  <si>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</si>
  <si>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</si>
  <si>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</si>
  <si>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</si>
  <si>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</si>
  <si>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</si>
  <si>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</si>
  <si>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</si>
  <si>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</si>
  <si>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</si>
  <si>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</si>
  <si>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</si>
  <si>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</si>
  <si>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</si>
  <si>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</si>
  <si>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</si>
  <si>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</si>
  <si>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</si>
  <si>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</si>
  <si>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</si>
  <si>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</si>
  <si>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</si>
  <si>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</si>
  <si>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</si>
  <si>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</si>
  <si>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</si>
  <si>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</si>
  <si>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</si>
  <si>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</si>
  <si>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</si>
  <si>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</si>
  <si>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</si>
  <si>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</si>
  <si>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</si>
  <si>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</si>
  <si>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</si>
  <si>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</si>
  <si>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</si>
  <si>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</si>
  <si>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</si>
  <si>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</si>
  <si>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</si>
  <si>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</si>
  <si>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</si>
  <si>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</si>
  <si>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</si>
  <si>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</si>
  <si>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</si>
  <si>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</si>
  <si>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</si>
  <si>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</si>
  <si>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</si>
  <si>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</si>
  <si>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</si>
  <si>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</si>
  <si>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</si>
  <si>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</si>
  <si>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</si>
  <si>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</si>
  <si>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</si>
  <si>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</si>
  <si>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</si>
  <si>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</si>
  <si>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</si>
  <si>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</si>
  <si>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</si>
  <si>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</si>
  <si>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</si>
  <si>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</si>
  <si>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</si>
  <si>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</si>
  <si>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</si>
  <si>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</si>
  <si>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</si>
  <si>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</si>
  <si>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</si>
  <si>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</si>
  <si>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</si>
  <si>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</si>
  <si>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</si>
  <si>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</si>
  <si>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</si>
  <si>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</si>
  <si>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</si>
  <si>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</si>
  <si>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</si>
  <si>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</si>
  <si>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</si>
  <si>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</si>
  <si>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</si>
  <si>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</si>
  <si>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</si>
  <si>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</si>
  <si>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</si>
  <si>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</si>
  <si>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</si>
  <si>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</si>
  <si>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</si>
  <si>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</si>
  <si>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</si>
  <si>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</si>
  <si>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</si>
  <si>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</si>
  <si>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</si>
  <si>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</si>
  <si>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</si>
  <si>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</si>
  <si>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</si>
  <si>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</si>
  <si>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</si>
  <si>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</si>
  <si>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</si>
  <si>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</si>
  <si>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</si>
  <si>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</si>
  <si>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</si>
  <si>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</si>
  <si>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</si>
  <si>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</si>
  <si>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</si>
  <si>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</si>
  <si>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</si>
  <si>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</si>
  <si>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</si>
  <si>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</si>
  <si>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</si>
  <si>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</si>
  <si>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</si>
  <si>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</si>
  <si>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</si>
  <si>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</si>
  <si>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</si>
  <si>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</si>
  <si>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</si>
  <si>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</si>
  <si>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</si>
  <si>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</si>
  <si>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</si>
  <si>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</si>
  <si>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</si>
  <si>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</si>
  <si>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</si>
  <si>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</si>
  <si>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</si>
  <si>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</si>
  <si>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</si>
  <si>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</si>
  <si>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</si>
  <si>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</si>
  <si>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</si>
  <si>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</si>
  <si>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</si>
  <si>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</si>
  <si>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</si>
  <si>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</si>
  <si>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</si>
  <si>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</si>
  <si>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</si>
  <si>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</si>
  <si>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</si>
  <si>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</si>
  <si>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</si>
  <si>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</si>
  <si>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</si>
  <si>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</si>
  <si>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</si>
  <si>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</si>
  <si>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</si>
  <si>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</si>
  <si>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</si>
  <si>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</si>
  <si>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</si>
  <si>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</si>
  <si>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</si>
  <si>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</si>
  <si>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</si>
  <si>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</si>
  <si>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</si>
  <si>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</si>
  <si>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</si>
  <si>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</si>
  <si>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</si>
  <si>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</si>
  <si>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</si>
  <si>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</si>
  <si>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</si>
  <si>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</si>
  <si>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</si>
  <si>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</si>
  <si>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</si>
  <si>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</si>
  <si>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</si>
  <si>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</si>
  <si>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</si>
  <si>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</si>
  <si>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</si>
  <si>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</si>
  <si>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</si>
  <si>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</si>
  <si>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</si>
  <si>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</si>
  <si>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</si>
  <si>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</si>
  <si>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</si>
  <si>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</si>
  <si>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</si>
  <si>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</si>
  <si>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</si>
  <si>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</si>
  <si>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</si>
  <si>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</si>
  <si>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</si>
  <si>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</si>
  <si>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</si>
  <si>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</si>
  <si>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</si>
  <si>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</si>
  <si>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</si>
  <si>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</si>
  <si>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</si>
  <si>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</si>
  <si>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</si>
  <si>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</si>
  <si>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</si>
  <si>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</si>
  <si>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</si>
  <si>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</si>
  <si>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</si>
  <si>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</si>
  <si>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</si>
  <si>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</si>
  <si>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</si>
  <si>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</si>
  <si>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</si>
  <si>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</si>
  <si>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</si>
  <si>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</si>
  <si>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</si>
  <si>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</si>
  <si>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</si>
  <si>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</si>
  <si>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</si>
  <si>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</si>
  <si>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</si>
  <si>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</si>
  <si>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</si>
  <si>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</si>
  <si>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</si>
  <si>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</si>
  <si>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</si>
  <si>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</si>
  <si>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</si>
  <si>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</si>
  <si>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</si>
  <si>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</si>
  <si>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</si>
  <si>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</si>
  <si>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</si>
  <si>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</si>
  <si>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</si>
  <si>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</si>
  <si>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</si>
  <si>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</si>
  <si>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</si>
  <si>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</si>
  <si>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</si>
  <si>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</si>
  <si>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</si>
  <si>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</si>
  <si>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</si>
  <si>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</si>
  <si>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</si>
  <si>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</si>
  <si>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</si>
  <si>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</si>
  <si>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</si>
  <si>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</si>
  <si>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</si>
  <si>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</si>
  <si>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</si>
  <si>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</si>
  <si>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</si>
  <si>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</si>
  <si>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</si>
  <si>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</si>
  <si>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</si>
  <si>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</si>
  <si>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</si>
  <si>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</si>
  <si>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</si>
  <si>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</si>
  <si>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</si>
  <si>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</si>
  <si>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</si>
  <si>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</si>
  <si>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</si>
  <si>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</si>
  <si>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</si>
  <si>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</si>
  <si>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</si>
  <si>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</si>
  <si>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</si>
  <si>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</si>
  <si>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</si>
  <si>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</si>
  <si>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</si>
  <si>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</si>
  <si>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</si>
  <si>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</si>
  <si>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</si>
  <si>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</si>
  <si>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</si>
  <si>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</si>
  <si>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</si>
  <si>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</si>
  <si>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</si>
  <si>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</si>
  <si>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</si>
  <si>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</si>
  <si>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</si>
  <si>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</si>
  <si>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</si>
  <si>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</si>
  <si>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</si>
  <si>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</si>
  <si>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</si>
  <si>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</si>
  <si>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</si>
  <si>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</si>
  <si>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</si>
  <si>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</si>
  <si>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</si>
  <si>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</si>
  <si>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</si>
  <si>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</si>
  <si>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</si>
  <si>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</si>
  <si>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</si>
  <si>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</si>
  <si>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</si>
  <si>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</si>
  <si>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</si>
  <si>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</si>
  <si>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</si>
  <si>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</si>
  <si>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</si>
  <si>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</si>
  <si>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</si>
  <si>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</si>
  <si>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</si>
  <si>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</si>
  <si>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</si>
  <si>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</si>
  <si>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</si>
  <si>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</si>
  <si>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</si>
  <si>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</si>
  <si>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</si>
  <si>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</si>
  <si>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</si>
  <si>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</si>
  <si>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</si>
  <si>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</si>
  <si>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</si>
  <si>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</si>
  <si>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</si>
  <si>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</si>
  <si>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</si>
  <si>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</si>
  <si>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</si>
  <si>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</si>
  <si>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</si>
  <si>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</si>
  <si>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</si>
  <si>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</si>
  <si>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</si>
  <si>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</si>
  <si>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</si>
  <si>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</si>
  <si>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</si>
  <si>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</si>
  <si>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</si>
  <si>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</si>
  <si>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</si>
  <si>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</si>
  <si>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</si>
  <si>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</si>
  <si>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</si>
  <si>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</si>
  <si>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</si>
  <si>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</si>
  <si>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</si>
  <si>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</si>
  <si>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</si>
  <si>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</si>
  <si>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</si>
  <si>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</si>
  <si>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</si>
  <si>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</si>
  <si>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</si>
  <si>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</si>
  <si>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</si>
  <si>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</si>
  <si>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</si>
  <si>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</si>
  <si>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</si>
  <si>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</si>
  <si>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</si>
  <si>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</si>
  <si>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</si>
  <si>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</si>
  <si>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</si>
  <si>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</si>
  <si>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</si>
  <si>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</si>
  <si>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</si>
  <si>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</si>
  <si>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</si>
  <si>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</si>
  <si>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</si>
  <si>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</si>
  <si>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</si>
  <si>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</si>
  <si>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</si>
  <si>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</si>
  <si>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</si>
  <si>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</si>
  <si>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</si>
  <si>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</si>
  <si>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</si>
  <si>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</si>
  <si>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</si>
  <si>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</si>
  <si>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</si>
  <si>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</si>
  <si>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</si>
  <si>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</si>
  <si>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</si>
  <si>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</si>
  <si>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</si>
  <si>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</si>
  <si>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</si>
  <si>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</si>
  <si>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</si>
  <si>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</si>
  <si>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</si>
  <si>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</si>
  <si>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</si>
  <si>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</si>
  <si>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</si>
  <si>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</si>
  <si>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</si>
  <si>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</si>
  <si>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</si>
  <si>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</si>
  <si>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</si>
  <si>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</si>
  <si>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</si>
  <si>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</si>
  <si>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</si>
  <si>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</si>
  <si>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</si>
  <si>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</si>
  <si>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</si>
  <si>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</si>
  <si>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</si>
  <si>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</si>
  <si>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</si>
  <si>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</si>
  <si>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</si>
  <si>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</si>
  <si>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</si>
  <si>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</si>
  <si>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</si>
  <si>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</si>
  <si>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</si>
  <si>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</si>
  <si>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</si>
  <si>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</si>
  <si>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</si>
  <si>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</si>
  <si>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</si>
  <si>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</si>
  <si>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</si>
  <si>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</si>
  <si>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</si>
  <si>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</si>
  <si>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</si>
  <si>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</si>
  <si>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</si>
  <si>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</si>
  <si>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</si>
  <si>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</si>
  <si>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</si>
  <si>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</si>
  <si>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</si>
  <si>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</si>
  <si>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</si>
  <si>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</si>
  <si>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</si>
  <si>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</si>
  <si>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</si>
  <si>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</si>
  <si>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</si>
  <si>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</si>
  <si>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</si>
  <si>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</si>
  <si>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</si>
  <si>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</si>
  <si>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</si>
  <si>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</si>
  <si>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</si>
  <si>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</si>
  <si>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</si>
  <si>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</si>
  <si>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</si>
  <si>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</si>
  <si>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</si>
  <si>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</si>
  <si>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</si>
  <si>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</si>
  <si>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</si>
  <si>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</si>
  <si>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</si>
  <si>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</si>
  <si>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</si>
  <si>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</si>
  <si>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</si>
  <si>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</si>
  <si>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</si>
  <si>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</si>
  <si>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</si>
  <si>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</si>
  <si>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</si>
  <si>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</si>
  <si>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</si>
  <si>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</si>
  <si>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</si>
  <si>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</si>
  <si>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</si>
  <si>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</si>
  <si>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</si>
  <si>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</si>
  <si>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</si>
  <si>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</si>
  <si>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</si>
  <si>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</si>
  <si>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</si>
  <si>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</si>
  <si>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</si>
  <si>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</si>
  <si>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</si>
  <si>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</si>
  <si>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</si>
  <si>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</si>
  <si>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</si>
  <si>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</si>
  <si>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</si>
  <si>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</si>
  <si>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</si>
  <si>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</si>
  <si>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</si>
  <si>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</si>
  <si>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</si>
  <si>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</si>
  <si>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</si>
  <si>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</si>
  <si>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</si>
  <si>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</si>
  <si>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</si>
  <si>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</si>
  <si>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</si>
  <si>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</si>
  <si>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</si>
  <si>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</si>
  <si>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</si>
  <si>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</si>
  <si>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</si>
  <si>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</si>
  <si>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</si>
  <si>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</si>
  <si>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</si>
  <si>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</si>
  <si>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</si>
  <si>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</si>
  <si>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</si>
  <si>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</si>
  <si>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</si>
  <si>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</si>
  <si>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</si>
  <si>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</si>
  <si>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</si>
  <si>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</si>
  <si>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</si>
  <si>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</si>
  <si>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</si>
  <si>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</si>
  <si>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</si>
  <si>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</si>
  <si>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</si>
  <si>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</si>
  <si>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</si>
  <si>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</si>
  <si>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</si>
  <si>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</si>
  <si>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</si>
  <si>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</si>
  <si>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</si>
  <si>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</si>
  <si>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</si>
  <si>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</si>
  <si>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</si>
  <si>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</si>
  <si>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</si>
  <si>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</si>
  <si>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</si>
  <si>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</si>
  <si>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</si>
  <si>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</si>
  <si>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</si>
  <si>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</si>
  <si>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</si>
  <si>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</si>
  <si>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</si>
  <si>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</si>
  <si>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</si>
  <si>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</si>
  <si>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</si>
  <si>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</si>
  <si>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</si>
  <si>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</si>
  <si>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</si>
  <si>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</si>
  <si>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</si>
  <si>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</si>
  <si>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</si>
  <si>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</si>
  <si>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</si>
  <si>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</si>
  <si>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</si>
  <si>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</si>
  <si>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</si>
  <si>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</si>
  <si>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</si>
  <si>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</si>
  <si>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</si>
  <si>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</si>
  <si>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</si>
  <si>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</si>
  <si>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</si>
  <si>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</si>
  <si>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</si>
  <si>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</si>
  <si>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</si>
  <si>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</si>
  <si>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</si>
  <si>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</si>
  <si>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</si>
  <si>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</si>
  <si>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</si>
  <si>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</si>
  <si>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</si>
  <si>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</si>
  <si>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</si>
  <si>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</si>
  <si>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</si>
  <si>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</si>
  <si>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</si>
  <si>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</si>
  <si>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</si>
  <si>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</si>
  <si>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</si>
  <si>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</si>
  <si>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</si>
  <si>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</si>
  <si>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</si>
  <si>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</si>
  <si>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</si>
  <si>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</si>
  <si>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</si>
  <si>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</si>
  <si>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</si>
  <si>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</si>
  <si>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</si>
  <si>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</si>
  <si>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</si>
  <si>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</si>
  <si>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</si>
  <si>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</si>
  <si>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</si>
  <si>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</si>
  <si>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</si>
  <si>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</si>
  <si>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</si>
  <si>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</si>
  <si>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</si>
  <si>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</si>
  <si>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</si>
  <si>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</si>
  <si>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</si>
  <si>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</si>
  <si>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</si>
  <si>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</si>
  <si>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</si>
  <si>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</si>
  <si>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</si>
  <si>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</si>
  <si>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</si>
  <si>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</si>
  <si>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</si>
  <si>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</si>
  <si>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</si>
  <si>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</si>
  <si>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</si>
  <si>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</si>
  <si>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</si>
  <si>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</si>
  <si>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</si>
  <si>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</si>
  <si>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</si>
  <si>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</si>
  <si>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</si>
  <si>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</si>
  <si>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</si>
  <si>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</si>
  <si>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</si>
  <si>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</si>
  <si>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</si>
  <si>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</si>
  <si>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</si>
  <si>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</si>
  <si>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</si>
  <si>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</si>
  <si>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</si>
  <si>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</si>
  <si>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</si>
  <si>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</si>
  <si>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</si>
  <si>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</si>
  <si>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</si>
  <si>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</si>
  <si>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</si>
  <si>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</si>
  <si>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</si>
  <si>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</si>
  <si>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</si>
  <si>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</si>
  <si>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</si>
  <si>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</si>
  <si>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</si>
  <si>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</si>
  <si>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</si>
  <si>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</si>
  <si>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</si>
  <si>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</si>
  <si>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</si>
  <si>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</si>
  <si>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</si>
  <si>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</si>
  <si>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</si>
  <si>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</si>
  <si>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</si>
  <si>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</si>
  <si>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</si>
  <si>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</si>
  <si>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</si>
  <si>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</si>
  <si>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</si>
  <si>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</si>
  <si>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</si>
  <si>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</si>
  <si>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</si>
  <si>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</si>
  <si>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</si>
  <si>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</si>
  <si>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</si>
  <si>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</si>
  <si>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</si>
  <si>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</si>
  <si>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</si>
  <si>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</si>
  <si>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</si>
  <si>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</si>
  <si>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</si>
  <si>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</si>
  <si>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</si>
  <si>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</si>
  <si>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</si>
  <si>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</si>
  <si>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</si>
  <si>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</si>
  <si>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</si>
  <si>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</si>
  <si>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</si>
  <si>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</si>
  <si>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</si>
  <si>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</si>
  <si>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</si>
  <si>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</si>
  <si>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</si>
  <si>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</si>
  <si>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</si>
  <si>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</si>
  <si>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</si>
  <si>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</si>
  <si>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</si>
  <si>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</si>
  <si>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</si>
  <si>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</si>
  <si>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</si>
  <si>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</si>
  <si>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</si>
  <si>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</si>
  <si>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</si>
  <si>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</si>
  <si>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</si>
  <si>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</si>
  <si>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</si>
  <si>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</si>
  <si>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</si>
  <si>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</si>
  <si>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</si>
  <si>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</si>
  <si>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</si>
  <si>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</si>
  <si>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</si>
  <si>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</si>
  <si>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</si>
  <si>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</si>
  <si>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</si>
  <si>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</si>
  <si>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</si>
  <si>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</si>
  <si>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</si>
  <si>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</si>
  <si>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</si>
  <si>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</si>
  <si>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</si>
  <si>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</si>
  <si>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</si>
  <si>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</si>
  <si>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</si>
  <si>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</si>
  <si>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</si>
  <si>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</si>
  <si>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</si>
  <si>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</si>
  <si>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</si>
  <si>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</si>
  <si>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</si>
  <si>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</si>
  <si>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</si>
  <si>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</si>
  <si>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</si>
  <si>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</si>
  <si>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</si>
  <si>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</si>
  <si>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</si>
  <si>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</si>
  <si>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</si>
  <si>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</si>
  <si>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</si>
  <si>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</si>
  <si>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</si>
  <si>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</si>
  <si>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</si>
  <si>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</si>
  <si>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</si>
  <si>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</si>
  <si>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</si>
  <si>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</si>
  <si>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</si>
  <si>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</si>
  <si>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</si>
  <si>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</si>
  <si>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</si>
  <si>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</si>
  <si>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</si>
  <si>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</si>
  <si>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</si>
  <si>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</si>
  <si>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</si>
  <si>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</si>
  <si>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</si>
  <si>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</si>
  <si>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</si>
  <si>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</si>
  <si>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</si>
  <si>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</si>
  <si>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</si>
  <si>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</si>
  <si>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</si>
  <si>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</si>
  <si>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</si>
  <si>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</si>
  <si>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</si>
  <si>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</si>
  <si>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</si>
  <si>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</si>
  <si>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</si>
  <si>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</si>
  <si>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</si>
  <si>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</si>
  <si>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</si>
  <si>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</si>
  <si>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</si>
  <si>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</si>
  <si>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</si>
  <si>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</si>
  <si>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</si>
  <si>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</si>
  <si>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</si>
  <si>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</si>
  <si>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</si>
  <si>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</si>
  <si>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</si>
  <si>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</si>
  <si>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</si>
  <si>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</si>
  <si>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</si>
  <si>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</si>
  <si>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</si>
  <si>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</si>
  <si>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</si>
  <si>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</si>
  <si>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</si>
  <si>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</si>
  <si>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</si>
  <si>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</si>
  <si>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</si>
  <si>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</si>
  <si>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</si>
  <si>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</si>
  <si>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</si>
  <si>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</si>
  <si>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</si>
  <si>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</si>
  <si>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</si>
  <si>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</si>
  <si>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</si>
  <si>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</si>
  <si>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</si>
  <si>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</si>
  <si>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</si>
  <si>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</si>
  <si>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</si>
  <si>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</si>
  <si>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</si>
  <si>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</si>
  <si>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</si>
  <si>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</si>
  <si>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</si>
  <si>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</si>
  <si>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</si>
  <si>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</si>
  <si>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</si>
  <si>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</si>
  <si>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</si>
  <si>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</si>
  <si>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</si>
  <si>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</si>
  <si>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</si>
  <si>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</si>
  <si>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</si>
  <si>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</si>
  <si>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</si>
  <si>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</si>
  <si>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</si>
  <si>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</si>
  <si>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</si>
  <si>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</si>
  <si>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</si>
  <si>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</si>
  <si>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</si>
  <si>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</si>
  <si>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</si>
  <si>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</si>
  <si>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</si>
  <si>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</si>
  <si>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</si>
  <si>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</si>
  <si>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</si>
  <si>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</si>
  <si>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</si>
  <si>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</si>
  <si>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</si>
  <si>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</si>
  <si>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</si>
  <si>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</si>
  <si>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</si>
  <si>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</si>
  <si>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</si>
  <si>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</si>
  <si>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</si>
  <si>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</si>
  <si>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</si>
  <si>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</si>
  <si>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</si>
  <si>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</si>
  <si>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</si>
  <si>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</si>
  <si>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</si>
  <si>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</si>
  <si>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</si>
  <si>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</si>
  <si>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</si>
  <si>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</si>
  <si>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</si>
  <si>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</si>
  <si>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</si>
  <si>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</si>
  <si>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</si>
  <si>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</si>
  <si>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</si>
  <si>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</si>
  <si>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</si>
  <si>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</si>
  <si>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</si>
  <si>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</si>
  <si>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</si>
  <si>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</si>
  <si>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</si>
  <si>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</si>
  <si>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</si>
  <si>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</si>
  <si>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</si>
  <si>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</si>
  <si>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</si>
  <si>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</si>
  <si>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</si>
  <si>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</si>
  <si>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</si>
  <si>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</si>
  <si>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</si>
  <si>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</si>
  <si>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</si>
  <si>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</si>
  <si>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</si>
  <si>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</si>
  <si>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</si>
  <si>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</si>
  <si>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</si>
  <si>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</si>
  <si>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</si>
  <si>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</si>
  <si>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</si>
  <si>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</si>
  <si>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</si>
  <si>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</si>
  <si>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</si>
  <si>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</si>
  <si>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</si>
  <si>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</si>
  <si>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</si>
  <si>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</si>
  <si>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</si>
  <si>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</si>
  <si>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</si>
  <si>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</si>
  <si>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</si>
  <si>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</si>
  <si>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</si>
  <si>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</si>
  <si>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</si>
  <si>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</si>
  <si>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</si>
  <si>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</si>
  <si>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</si>
  <si>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</si>
  <si>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</si>
  <si>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</si>
  <si>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</si>
  <si>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</si>
  <si>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</si>
  <si>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</si>
  <si>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</si>
  <si>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</si>
  <si>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</si>
  <si>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</si>
  <si>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</si>
  <si>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</si>
  <si>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</si>
  <si>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</si>
  <si>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</si>
  <si>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</si>
  <si>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</si>
  <si>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</si>
  <si>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</si>
  <si>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</si>
  <si>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</si>
  <si>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</si>
  <si>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</si>
  <si>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</si>
  <si>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</si>
  <si>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</si>
  <si>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</si>
  <si>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</si>
  <si>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</si>
  <si>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</si>
  <si>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</si>
  <si>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</si>
  <si>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</si>
  <si>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</si>
  <si>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</si>
  <si>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</si>
  <si>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</si>
  <si>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</si>
  <si>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</si>
  <si>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</si>
  <si>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</si>
  <si>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</si>
  <si>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</si>
  <si>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</si>
  <si>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</si>
  <si>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</si>
  <si>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</si>
  <si>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</si>
  <si>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</si>
  <si>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</si>
  <si>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</si>
  <si>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</si>
  <si>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</si>
  <si>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</si>
  <si>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</si>
  <si>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</si>
  <si>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</si>
  <si>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</si>
  <si>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</si>
  <si>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</si>
  <si>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</si>
  <si>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</si>
  <si>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</si>
  <si>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</si>
  <si>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</si>
  <si>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</si>
  <si>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</si>
  <si>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</si>
  <si>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</si>
  <si>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</si>
  <si>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</si>
  <si>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</si>
  <si>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</si>
  <si>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</si>
  <si>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</si>
  <si>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</si>
  <si>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</si>
  <si>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</si>
  <si>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</si>
  <si>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</si>
  <si>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</si>
  <si>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</si>
  <si>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</si>
  <si>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</si>
  <si>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</si>
  <si>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</si>
  <si>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</si>
  <si>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</si>
  <si>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</si>
  <si>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</si>
  <si>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</si>
  <si>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</si>
  <si>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</si>
  <si>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</si>
  <si>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</si>
  <si>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</si>
  <si>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</si>
  <si>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</si>
  <si>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</si>
  <si>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</si>
  <si>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</si>
  <si>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</si>
  <si>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</si>
  <si>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</si>
  <si>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</si>
  <si>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</si>
  <si>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</si>
  <si>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</si>
  <si>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</si>
  <si>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</si>
  <si>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</si>
  <si>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</si>
  <si>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</si>
  <si>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</si>
  <si>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</si>
  <si>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</si>
  <si>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</si>
  <si>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</si>
  <si>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</si>
  <si>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</si>
  <si>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</si>
  <si>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</si>
  <si>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</si>
  <si>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</si>
  <si>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</si>
  <si>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</si>
  <si>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</si>
  <si>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</si>
  <si>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</si>
  <si>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</si>
  <si>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</si>
  <si>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</si>
  <si>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</si>
  <si>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</si>
  <si>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</si>
  <si>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</si>
  <si>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</si>
  <si>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</si>
  <si>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</si>
  <si>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</si>
  <si>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</si>
  <si>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</si>
  <si>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</si>
  <si>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</si>
  <si>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</si>
  <si>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</si>
  <si>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</si>
  <si>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</si>
  <si>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</si>
  <si>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</si>
  <si>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</si>
  <si>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</si>
  <si>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</si>
  <si>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</si>
  <si>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</si>
  <si>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</si>
  <si>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</si>
  <si>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</si>
  <si>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</si>
  <si>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</si>
  <si>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</si>
  <si>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</si>
  <si>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</si>
  <si>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</si>
  <si>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</si>
  <si>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</si>
  <si>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</si>
  <si>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</si>
  <si>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</si>
  <si>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</si>
  <si>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</si>
  <si>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</si>
  <si>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</si>
  <si>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</si>
  <si>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</si>
  <si>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</si>
  <si>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</si>
  <si>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</si>
  <si>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</si>
  <si>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</si>
  <si>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</si>
  <si>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</si>
  <si>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</si>
  <si>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</si>
  <si>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</si>
  <si>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</si>
  <si>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</si>
  <si>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</si>
  <si>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</si>
  <si>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</si>
  <si>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</si>
  <si>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</si>
  <si>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</si>
  <si>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</si>
  <si>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</si>
  <si>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</si>
  <si>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</si>
  <si>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</si>
  <si>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</si>
  <si>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</si>
  <si>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</si>
  <si>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</si>
  <si>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</si>
  <si>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</si>
  <si>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</si>
  <si>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</si>
  <si>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</si>
  <si>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</si>
  <si>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</si>
  <si>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</si>
  <si>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</si>
  <si>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</si>
  <si>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</si>
  <si>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</si>
  <si>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</si>
  <si>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</si>
  <si>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</si>
  <si>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</si>
  <si>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</si>
  <si>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</si>
  <si>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</si>
  <si>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</si>
  <si>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</si>
  <si>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</si>
  <si>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</si>
  <si>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</si>
  <si>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</si>
  <si>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</si>
  <si>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</si>
  <si>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</si>
  <si>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</si>
  <si>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</si>
  <si>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</si>
  <si>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</si>
  <si>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</si>
  <si>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</si>
  <si>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</si>
  <si>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</si>
  <si>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</si>
  <si>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</si>
  <si>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</si>
  <si>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</si>
  <si>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</si>
  <si>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</si>
  <si>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</si>
  <si>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</si>
  <si>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</si>
  <si>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</si>
  <si>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</si>
  <si>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</si>
  <si>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</si>
  <si>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</si>
  <si>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</si>
  <si>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</si>
  <si>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</si>
  <si>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</si>
  <si>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</si>
  <si>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</si>
  <si>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</si>
  <si>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</si>
  <si>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</si>
  <si>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</si>
  <si>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</si>
  <si>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</si>
  <si>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</si>
  <si>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</si>
  <si>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</si>
  <si>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</si>
  <si>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</si>
  <si>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</si>
  <si>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</si>
  <si>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</si>
  <si>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</si>
  <si>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</si>
  <si>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</si>
  <si>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</si>
  <si>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</si>
  <si>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</si>
  <si>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</si>
  <si>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</si>
  <si>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</si>
  <si>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</si>
  <si>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</si>
  <si>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</si>
  <si>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</si>
  <si>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</si>
  <si>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</si>
  <si>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</si>
  <si>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</si>
  <si>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</si>
  <si>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</si>
  <si>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</si>
  <si>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</si>
  <si>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</si>
  <si>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</si>
  <si>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</si>
  <si>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</si>
  <si>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</si>
  <si>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</si>
  <si>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</si>
  <si>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</si>
  <si>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</si>
  <si>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</si>
  <si>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</si>
  <si>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</si>
  <si>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</si>
  <si>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</si>
  <si>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</si>
  <si>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</si>
  <si>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</si>
  <si>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</si>
  <si>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</si>
  <si>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</si>
  <si>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</si>
  <si>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</si>
  <si>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</si>
  <si>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</si>
  <si>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</si>
  <si>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</si>
  <si>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</si>
  <si>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</si>
  <si>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</si>
  <si>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</si>
  <si>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</si>
  <si>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</si>
  <si>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</si>
  <si>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</si>
  <si>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</si>
  <si>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</si>
  <si>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</si>
  <si>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</si>
  <si>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</si>
  <si>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</si>
  <si>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</si>
  <si>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</si>
  <si>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</si>
  <si>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</si>
  <si>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</si>
  <si>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</si>
  <si>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</si>
  <si>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</si>
  <si>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</si>
  <si>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</si>
  <si>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</si>
  <si>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</si>
  <si>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</si>
  <si>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</si>
  <si>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</si>
  <si>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</si>
  <si>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</si>
  <si>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</si>
  <si>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</si>
  <si>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</si>
  <si>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</si>
  <si>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</si>
  <si>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</si>
  <si>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</si>
  <si>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</si>
  <si>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</si>
  <si>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</si>
  <si>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</si>
  <si>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</si>
  <si>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</si>
  <si>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</si>
  <si>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</si>
  <si>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</si>
  <si>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</si>
  <si>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</si>
  <si>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</si>
  <si>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</si>
  <si>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</si>
  <si>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</si>
  <si>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</si>
  <si>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</si>
  <si>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</si>
  <si>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</si>
  <si>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</si>
  <si>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</si>
  <si>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</si>
  <si>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</si>
  <si>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</si>
  <si>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</si>
  <si>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</si>
  <si>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</si>
  <si>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</si>
  <si>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</si>
  <si>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</si>
  <si>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</si>
  <si>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</si>
  <si>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</si>
  <si>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</si>
  <si>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</si>
  <si>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</si>
  <si>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</si>
  <si>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</si>
  <si>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</si>
  <si>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</si>
  <si>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</si>
  <si>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</si>
  <si>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</si>
  <si>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</si>
  <si>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</si>
  <si>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</si>
  <si>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</si>
  <si>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</si>
  <si>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</si>
  <si>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</si>
  <si>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</si>
  <si>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</si>
  <si>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</si>
  <si>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</si>
  <si>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</si>
  <si>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</si>
  <si>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</si>
  <si>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</si>
  <si>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</si>
  <si>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</si>
  <si>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</si>
  <si>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</si>
  <si>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</si>
  <si>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</si>
  <si>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</si>
  <si>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</si>
  <si>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</si>
  <si>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</si>
  <si>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</si>
  <si>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</si>
  <si>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</si>
  <si>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</si>
  <si>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</si>
  <si>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</si>
  <si>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</si>
  <si>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</si>
  <si>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</si>
  <si>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</si>
  <si>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</si>
  <si>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</si>
  <si>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</si>
  <si>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</si>
  <si>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</si>
  <si>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</si>
  <si>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</si>
  <si>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</si>
  <si>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</si>
  <si>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</si>
  <si>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</si>
  <si>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</si>
  <si>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</si>
  <si>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</si>
  <si>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</si>
  <si>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</si>
  <si>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</si>
  <si>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</si>
  <si>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</si>
  <si>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</si>
  <si>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</si>
  <si>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</si>
  <si>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</si>
  <si>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</si>
  <si>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</si>
  <si>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</si>
  <si>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</si>
  <si>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</si>
  <si>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</si>
  <si>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</si>
  <si>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</si>
  <si>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</si>
  <si>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</si>
  <si>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</si>
  <si>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</si>
  <si>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</si>
  <si>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</si>
  <si>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</si>
  <si>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</si>
  <si>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</si>
  <si>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</si>
  <si>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</si>
  <si>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</si>
  <si>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</si>
  <si>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</si>
  <si>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</si>
  <si>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</si>
  <si>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</si>
  <si>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</si>
  <si>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</si>
  <si>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</si>
  <si>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</si>
  <si>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</si>
  <si>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</si>
  <si>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</si>
  <si>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</si>
  <si>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</si>
  <si>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</si>
  <si>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</si>
  <si>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</si>
  <si>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</si>
  <si>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</si>
  <si>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</si>
  <si>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</si>
  <si>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</si>
  <si>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</si>
  <si>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</si>
  <si>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</si>
  <si>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</si>
  <si>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</si>
  <si>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</si>
  <si>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</si>
  <si>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</si>
  <si>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</si>
  <si>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</si>
  <si>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</si>
  <si>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</si>
  <si>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</si>
  <si>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</si>
  <si>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</si>
  <si>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</si>
  <si>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</si>
  <si>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</si>
  <si>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</si>
  <si>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</si>
  <si>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</si>
  <si>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</si>
  <si>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</si>
  <si>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</si>
  <si>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</si>
  <si>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</si>
  <si>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</si>
  <si>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</si>
  <si>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</si>
  <si>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</si>
  <si>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</si>
  <si>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</si>
  <si>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</si>
  <si>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</si>
  <si>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</si>
  <si>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</si>
  <si>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</si>
  <si>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</si>
  <si>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</si>
  <si>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</si>
  <si>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</si>
  <si>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</si>
  <si>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</si>
  <si>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</si>
  <si>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</si>
  <si>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</si>
  <si>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</si>
  <si>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</si>
  <si>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</si>
  <si>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</si>
  <si>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</si>
  <si>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</si>
  <si>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</si>
  <si>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</si>
  <si>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</si>
  <si>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</si>
  <si>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</si>
  <si>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</si>
  <si>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</si>
  <si>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</si>
  <si>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</si>
  <si>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</si>
  <si>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</si>
  <si>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</si>
  <si>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</si>
  <si>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</si>
  <si>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</si>
  <si>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</si>
  <si>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</si>
  <si>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</si>
  <si>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</si>
  <si>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</si>
  <si>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</si>
  <si>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</si>
  <si>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</si>
  <si>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</si>
  <si>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</si>
  <si>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</si>
  <si>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</si>
  <si>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</si>
  <si>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</si>
  <si>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</si>
  <si>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</si>
  <si>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</si>
  <si>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</si>
  <si>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</si>
  <si>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</si>
  <si>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</si>
  <si>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</si>
  <si>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</si>
  <si>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</si>
  <si>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</si>
  <si>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</si>
  <si>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</si>
  <si>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</si>
  <si>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</si>
  <si>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</si>
  <si>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</si>
  <si>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</si>
  <si>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</si>
  <si>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</si>
  <si>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</si>
  <si>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</si>
  <si>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</si>
  <si>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</si>
  <si>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</si>
  <si>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</si>
  <si>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</si>
  <si>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</si>
  <si>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</si>
  <si>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</si>
  <si>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</si>
  <si>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</si>
  <si>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</si>
  <si>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</si>
  <si>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</si>
  <si>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</si>
  <si>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</si>
  <si>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</si>
  <si>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</si>
  <si>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</si>
  <si>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</si>
  <si>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</si>
  <si>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</si>
  <si>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</si>
  <si>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</si>
  <si>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</si>
  <si>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</si>
  <si>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</si>
  <si>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</si>
  <si>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</si>
  <si>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</si>
  <si>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</si>
  <si>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</si>
  <si>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</si>
  <si>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</si>
  <si>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</si>
  <si>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</si>
  <si>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</si>
  <si>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</si>
  <si>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</si>
  <si>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</si>
  <si>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</si>
  <si>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</si>
  <si>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</si>
  <si>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</si>
  <si>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</si>
  <si>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</si>
  <si>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</si>
  <si>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</si>
  <si>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</si>
  <si>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</si>
  <si>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</si>
  <si>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</si>
  <si>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</si>
  <si>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</si>
  <si>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</si>
  <si>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</si>
  <si>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</si>
  <si>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</si>
  <si>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</si>
  <si>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</si>
  <si>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</si>
  <si>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</si>
  <si>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</si>
  <si>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</si>
  <si>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</si>
  <si>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</si>
  <si>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</si>
  <si>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</si>
  <si>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</si>
  <si>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</si>
  <si>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</si>
  <si>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</si>
  <si>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</si>
  <si>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</si>
  <si>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</si>
  <si>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</si>
  <si>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</si>
  <si>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</si>
  <si>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</si>
  <si>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</si>
  <si>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</si>
  <si>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</si>
  <si>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</si>
  <si>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</si>
  <si>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</si>
  <si>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</si>
  <si>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</si>
  <si>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</si>
  <si>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</si>
  <si>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</si>
  <si>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</si>
  <si>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</si>
  <si>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</si>
  <si>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</si>
  <si>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</si>
  <si>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</si>
  <si>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</si>
  <si>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</si>
  <si>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</si>
  <si>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</si>
  <si>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</si>
  <si>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</si>
  <si>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</si>
  <si>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</si>
  <si>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</si>
  <si>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</si>
  <si>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</si>
  <si>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</si>
  <si>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</si>
  <si>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</si>
  <si>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</si>
  <si>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</si>
  <si>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</si>
  <si>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</si>
  <si>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</si>
  <si>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</si>
  <si>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</si>
  <si>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</si>
  <si>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</si>
  <si>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</si>
  <si>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</si>
  <si>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</si>
  <si>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</si>
  <si>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</si>
  <si>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</si>
  <si>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</si>
  <si>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</si>
  <si>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</si>
  <si>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</si>
  <si>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</si>
  <si>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</si>
  <si>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</si>
  <si>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</si>
  <si>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</si>
  <si>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</si>
  <si>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</si>
  <si>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</si>
  <si>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</si>
  <si>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</si>
  <si>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</si>
  <si>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</si>
  <si>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</si>
  <si>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</si>
  <si>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</si>
  <si>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</si>
  <si>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</si>
  <si>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</si>
  <si>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</si>
  <si>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</si>
  <si>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</si>
  <si>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</si>
  <si>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</si>
  <si>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</si>
  <si>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</si>
  <si>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</si>
  <si>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</si>
  <si>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</si>
  <si>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</si>
  <si>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</si>
  <si>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</si>
  <si>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</si>
  <si>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</si>
  <si>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</si>
  <si>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</si>
  <si>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</si>
  <si>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</si>
  <si>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</si>
  <si>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</si>
  <si>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</si>
  <si>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</si>
  <si>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</si>
  <si>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</si>
  <si>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</si>
  <si>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</si>
  <si>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</si>
  <si>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</si>
  <si>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</si>
  <si>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</si>
  <si>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</si>
  <si>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</si>
  <si>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</si>
  <si>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</si>
  <si>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</si>
  <si>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</si>
  <si>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</si>
  <si>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</si>
  <si>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</si>
  <si>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</si>
  <si>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</si>
  <si>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</si>
  <si>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</si>
  <si>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</si>
  <si>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</si>
  <si>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</si>
  <si>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</si>
  <si>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</si>
  <si>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</si>
  <si>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</si>
  <si>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</si>
  <si>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</si>
  <si>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</si>
  <si>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</si>
  <si>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</si>
  <si>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</si>
  <si>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</si>
  <si>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</si>
  <si>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</si>
  <si>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</si>
  <si>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</si>
  <si>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</si>
  <si>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</si>
  <si>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</si>
  <si>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</si>
  <si>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</si>
  <si>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</si>
  <si>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</si>
  <si>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</si>
  <si>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</si>
  <si>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</si>
  <si>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</si>
  <si>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</si>
  <si>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</si>
  <si>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</si>
  <si>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</si>
  <si>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</si>
  <si>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</si>
  <si>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</si>
  <si>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</si>
  <si>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</si>
  <si>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</si>
  <si>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</si>
  <si>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</si>
  <si>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</si>
  <si>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</si>
  <si>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</si>
  <si>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</si>
  <si>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</si>
  <si>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</si>
  <si>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</si>
  <si>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</si>
  <si>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</si>
  <si>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</si>
  <si>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</si>
  <si>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</si>
  <si>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</si>
  <si>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</si>
  <si>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</si>
  <si>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</si>
  <si>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</si>
  <si>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</si>
  <si>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</si>
  <si>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</si>
  <si>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</si>
  <si>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</si>
  <si>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</si>
  <si>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</si>
  <si>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</si>
  <si>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</si>
  <si>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</si>
  <si>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</si>
  <si>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</si>
  <si>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</si>
  <si>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</si>
  <si>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</si>
  <si>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</si>
  <si>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</si>
  <si>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</si>
  <si>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</si>
  <si>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</si>
  <si>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</si>
  <si>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</si>
  <si>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</si>
  <si>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</si>
  <si>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</si>
  <si>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</si>
  <si>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</si>
  <si>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</si>
  <si>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</si>
  <si>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</si>
  <si>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</si>
  <si>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</si>
  <si>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</si>
  <si>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</si>
  <si>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</si>
  <si>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</si>
  <si>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</si>
  <si>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</si>
  <si>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</si>
  <si>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</si>
  <si>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</si>
  <si>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</si>
  <si>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</si>
  <si>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</si>
  <si>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</si>
  <si>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</si>
  <si>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</si>
  <si>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</si>
  <si>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</si>
  <si>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</si>
  <si>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</si>
  <si>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</si>
  <si>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</si>
  <si>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</si>
  <si>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</si>
  <si>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</si>
  <si>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</si>
  <si>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</si>
  <si>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</si>
  <si>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</si>
  <si>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</si>
  <si>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</si>
  <si>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</si>
  <si>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</si>
  <si>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</si>
  <si>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</si>
  <si>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</si>
  <si>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</si>
  <si>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</si>
  <si>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</si>
  <si>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</si>
  <si>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</si>
  <si>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</si>
  <si>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</si>
  <si>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</si>
  <si>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</si>
  <si>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</si>
  <si>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</si>
  <si>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</si>
  <si>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</si>
  <si>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</si>
  <si>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</si>
  <si>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</si>
  <si>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</si>
  <si>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</si>
  <si>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</si>
  <si>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</si>
  <si>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</si>
  <si>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</si>
  <si>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</si>
  <si>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</si>
  <si>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</si>
  <si>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</si>
  <si>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</si>
  <si>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</si>
  <si>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</si>
  <si>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</si>
  <si>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</si>
  <si>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</si>
  <si>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</si>
  <si>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</si>
  <si>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</si>
  <si>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</si>
  <si>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</si>
  <si>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</si>
  <si>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</si>
  <si>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</si>
  <si>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</si>
  <si>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</si>
  <si>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</si>
  <si>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</si>
  <si>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</si>
  <si>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</si>
  <si>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</si>
  <si>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</si>
  <si>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</si>
  <si>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</si>
  <si>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</si>
  <si>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</si>
  <si>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</si>
  <si>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</si>
  <si>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</si>
  <si>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</si>
  <si>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</si>
  <si>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</si>
  <si>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</si>
  <si>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</si>
  <si>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</si>
  <si>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</si>
  <si>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</si>
  <si>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</si>
  <si>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</si>
  <si>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</si>
  <si>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</si>
  <si>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</si>
  <si>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</si>
  <si>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</si>
  <si>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</si>
  <si>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</si>
  <si>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</si>
  <si>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</si>
  <si>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</si>
  <si>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</si>
  <si>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</si>
  <si>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</si>
  <si>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</si>
  <si>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</si>
  <si>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</si>
  <si>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</si>
  <si>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</si>
  <si>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</si>
  <si>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</si>
  <si>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</si>
  <si>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</si>
  <si>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</si>
  <si>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</si>
  <si>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</si>
  <si>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</si>
  <si>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</si>
  <si>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</si>
  <si>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</si>
  <si>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</si>
  <si>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</si>
  <si>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</si>
  <si>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</si>
  <si>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</si>
  <si>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</si>
  <si>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</si>
  <si>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</si>
  <si>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</si>
  <si>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</si>
  <si>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</si>
  <si>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</si>
  <si>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</si>
  <si>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</si>
  <si>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</si>
  <si>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</si>
  <si>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</si>
  <si>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</si>
  <si>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</si>
  <si>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</si>
  <si>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</si>
  <si>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</si>
  <si>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</si>
  <si>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</si>
  <si>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</si>
  <si>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</si>
  <si>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</si>
  <si>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</si>
  <si>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</si>
  <si>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</si>
  <si>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</si>
  <si>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</si>
  <si>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</si>
  <si>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</si>
  <si>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</si>
  <si>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</si>
  <si>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</si>
  <si>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</si>
  <si>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</si>
  <si>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</si>
  <si>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</si>
  <si>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</si>
  <si>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</si>
  <si>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</si>
  <si>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</si>
  <si>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</si>
  <si>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</si>
  <si>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</si>
  <si>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</si>
  <si>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</si>
  <si>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</si>
  <si>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</si>
  <si>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</si>
  <si>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</si>
  <si>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</si>
  <si>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</si>
  <si>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</si>
  <si>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</si>
  <si>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</si>
  <si>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</si>
  <si>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</si>
  <si>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</si>
  <si>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</si>
  <si>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</si>
  <si>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</si>
  <si>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</si>
  <si>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</si>
  <si>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</si>
  <si>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</si>
  <si>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</si>
  <si>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</si>
  <si>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</si>
  <si>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</si>
  <si>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</si>
  <si>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</si>
  <si>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</si>
  <si>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</si>
  <si>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</si>
  <si>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</si>
  <si>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</si>
  <si>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</si>
  <si>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</si>
  <si>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</si>
  <si>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</si>
  <si>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</si>
  <si>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</si>
  <si>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</si>
  <si>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</si>
  <si>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</si>
  <si>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</si>
  <si>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</si>
  <si>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</si>
  <si>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</si>
  <si>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</si>
  <si>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</si>
  <si>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</si>
  <si>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</si>
  <si>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</si>
  <si>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</si>
  <si>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</si>
  <si>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</si>
  <si>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</si>
  <si>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</si>
  <si>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</si>
  <si>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</si>
  <si>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</si>
  <si>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</si>
  <si>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</si>
  <si>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</si>
  <si>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</si>
  <si>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</si>
  <si>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</si>
  <si>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</si>
  <si>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</si>
  <si>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</si>
  <si>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</si>
  <si>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</si>
  <si>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</si>
  <si>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</si>
  <si>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</si>
  <si>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</si>
  <si>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</si>
  <si>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</si>
  <si>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</si>
  <si>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</si>
  <si>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</si>
  <si>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</si>
  <si>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</si>
  <si>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</si>
  <si>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</si>
  <si>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</si>
  <si>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</si>
  <si>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</si>
  <si>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</si>
  <si>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</si>
  <si>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</si>
  <si>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</si>
  <si>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</si>
  <si>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</si>
  <si>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</si>
  <si>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</si>
  <si>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</si>
  <si>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</si>
  <si>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</si>
  <si>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</si>
  <si>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</si>
  <si>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</si>
  <si>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</si>
  <si>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</si>
  <si>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</si>
  <si>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</si>
  <si>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</si>
  <si>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</si>
  <si>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</si>
  <si>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</si>
  <si>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</si>
  <si>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</si>
  <si>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</si>
  <si>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</si>
  <si>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</si>
  <si>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</si>
  <si>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</si>
  <si>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</si>
  <si>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</si>
  <si>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</si>
  <si>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</si>
  <si>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</si>
  <si>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</si>
  <si>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</si>
  <si>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</si>
  <si>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</si>
  <si>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</si>
  <si>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</si>
  <si>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</si>
  <si>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</si>
  <si>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</si>
  <si>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</si>
  <si>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</si>
  <si>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</si>
  <si>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</si>
  <si>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</si>
  <si>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</si>
  <si>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</si>
  <si>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</si>
  <si>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</si>
  <si>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</si>
  <si>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</si>
  <si>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</si>
  <si>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</si>
  <si>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</si>
  <si>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</si>
  <si>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</si>
  <si>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</si>
  <si>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</si>
  <si>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</si>
  <si>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</si>
  <si>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</si>
  <si>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</si>
  <si>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</si>
  <si>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</si>
  <si>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</si>
  <si>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</si>
  <si>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</si>
  <si>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</si>
  <si>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</si>
  <si>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</si>
  <si>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</si>
  <si>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</si>
  <si>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</si>
  <si>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</si>
  <si>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</si>
  <si>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</si>
  <si>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</si>
  <si>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</si>
  <si>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</si>
  <si>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</si>
  <si>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</si>
  <si>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</si>
  <si>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</si>
  <si>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</si>
  <si>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</si>
  <si>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</si>
  <si>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</si>
  <si>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</si>
  <si>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</si>
  <si>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</si>
  <si>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</si>
  <si>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</si>
  <si>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</si>
  <si>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</si>
  <si>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</si>
  <si>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</si>
  <si>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</si>
  <si>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</si>
  <si>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</si>
  <si>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</si>
  <si>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</si>
  <si>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</si>
  <si>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</si>
  <si>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</si>
  <si>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</si>
  <si>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</si>
  <si>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</si>
  <si>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</si>
  <si>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</si>
  <si>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</si>
  <si>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</si>
  <si>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</si>
  <si>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</si>
  <si>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</si>
  <si>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</si>
  <si>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</si>
  <si>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</si>
  <si>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</si>
  <si>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</si>
  <si>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</si>
  <si>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</si>
  <si>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</si>
  <si>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</si>
  <si>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</si>
  <si>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</si>
  <si>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</si>
  <si>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</si>
  <si>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</si>
  <si>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</si>
  <si>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</si>
  <si>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</si>
  <si>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</si>
  <si>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</si>
  <si>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</si>
  <si>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</si>
  <si>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</si>
  <si>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</si>
  <si>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</si>
  <si>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</si>
  <si>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</si>
  <si>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</si>
  <si>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</si>
  <si>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</si>
  <si>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</si>
  <si>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</si>
  <si>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</si>
  <si>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</si>
  <si>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 //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</si>
</sst>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tabSelected="1" workbookViewId="0">
      <selection activeCell="F5" sqref="F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340.91528472222126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1.7662037062109448E-3</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46003.863710648147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46003.863710648147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46003.863710648147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46003.863710648147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46003.863710648147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46003.863710648147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46003.863710648147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46003.863710648147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46003.863710648147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46003.863710648147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46003.863710648147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46003.863710648147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46003.863710648147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46003.863710648147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46003.863710648147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46003.863710648147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46003.863710648147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46003.863710648147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46003.863710648147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46003.863710648147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46003.863710648147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46003.863710648147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46003.863710648147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46003.863710648147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46003.863710648147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46003.863710648147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46003.863710648147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46003.863710648147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46003.863710648147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46003.863710648147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46003.863710648147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46003.863710648147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46003.863710648147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46003.863710648147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46003.863710648147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46003.863710648147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46003.863710648147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46003.863710648147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46003.863710648147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46003.863710648147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46003.863710648147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46003.863710648147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46003.863710648147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46003.863710648147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46003.863710648147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46003.863710648147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46003.863710648147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46003.863710648147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46003.863710648147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46003.863710648147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46003.863710648147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46003.863710648147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46003.863710648147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46003.863710648147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46003.863710648147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46003.863710648147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46003.863710648147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46003.863710648147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46003.863710648147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46003.863710648147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46003.863710648147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46003.863710648147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46003.863710648147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46003.863710648147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46003.863710648147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46003.863710648147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46003.863710648147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46003.863710648147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46003.863710648147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46003.863710648147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46003.863710648147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46003.863710648147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46003.863710648147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46003.863710648147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46003.863710648147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46003.863710648147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46003.863710648147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46003.863710648147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46003.863710648147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46003.863710648147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46003.863710648147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46003.863710648147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46003.863710648147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46003.863710648147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46003.863710648147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46003.863710648147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46003.863710648147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46003.863710648147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46003.863710648147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46003.863710648147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46003.863710648147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46003.863710648147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46003.863710648147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46003.863710648147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46003.863710648147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46003.863710648147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46003.863710648147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46003.863710648147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46003.863710648147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46003.863710648147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46003.863710648147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46003.863710648147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46003.863710648147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46003.863710648147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46003.863710648147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46003.863710648147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46003.863710648147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46003.863710648147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46003.863710648147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46003.863710648147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46003.863710648147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46003.863710648147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46003.863710648147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46003.863710648147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46003.863710648147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46003.863710648147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46003.863710648147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46003.863710648147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46003.863710648147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46003.863710648147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46003.863710648147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46003.863710648147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46003.863710648147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46003.863710648147</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9CD3AAF-5E49-4A57-AB0C-58083C3CAA54}"/>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178.86387268518592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19.476291666665929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6.5083287037050468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3.0318009259281098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1.9219907408114523E-2</v>
      </c>
      <c r="H7" s="97">
        <v>46003.838240740741</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46003.863710648147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46003.863710648147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46003.863710648147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46003.863710648147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46003.863710648147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46003.863710648147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46003.863710648147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46003.863710648147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46003.863710648147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46003.863710648147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46003.863710648147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46003.863710648147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46003.863710648147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46003.863710648147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46003.863710648147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46003.863710648147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46003.863710648147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46003.863710648147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46003.863710648147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46003.863710648147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46003.863710648147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46003.863710648147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46003.863710648147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46003.863710648147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46003.863710648147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46003.863710648147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46003.863710648147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46003.863710648147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46003.863710648147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46003.863710648147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46003.863710648147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46003.863710648147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46003.863710648147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46003.863710648147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46003.863710648147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46003.863710648147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46003.863710648147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46003.863710648147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46003.863710648147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46003.863710648147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46003.863710648147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46003.863710648147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46003.863710648147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46003.863710648147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46003.863710648147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46003.863710648147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46003.863710648147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46003.863710648147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46003.863710648147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46003.863710648147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46003.863710648147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46003.863710648147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46003.863710648147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46003.863710648147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46003.863710648147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46003.863710648147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46003.863710648147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46003.863710648147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46003.863710648147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46003.863710648147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46003.863710648147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46003.863710648147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46003.863710648147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46003.863710648147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46003.863710648147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46003.863710648147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46003.863710648147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46003.863710648147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46003.863710648147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46003.863710648147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46003.863710648147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46003.863710648147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46003.863710648147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46003.863710648147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46003.863710648147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46003.863710648147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46003.863710648147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46003.863710648147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46003.863710648147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46003.863710648147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46003.863710648147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46003.863710648147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46003.863710648147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46003.863710648147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46003.863710648147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46003.863710648147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46003.863710648147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46003.863710648147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46003.863710648147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46003.863710648147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46003.863710648147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46003.863710648147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46003.863710648147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46003.863710648147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46003.863710648147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46003.863710648147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46003.863710648147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46003.863710648147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46003.863710648147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46003.863710648147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46003.863710648147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46003.863710648147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46003.863710648147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46003.863710648147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46003.863710648147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46003.863710648147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46003.863710648147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46003.863710648147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46003.863710648147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46003.863710648147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46003.863710648147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46003.863710648147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46003.863710648147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46003.863710648147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46003.863710648147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46003.863710648147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46003.863710648147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46003.863710648147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46003.863710648147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46003.863710648147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46003.863710648147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46003.863710648147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46003.863710648147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46003.863710648147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46003.863710648147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46003.863710648147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46003.863710648147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46003.863710648147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46003.863710648147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46003.863710648147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46003.863710648147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46003.863710648147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46003.863710648147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46003.863710648147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46003.863710648147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46003.863710648147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46003.863710648147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46003.863710648147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46003.863710648147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46003.863710648147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46003.863710648147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46003.863710648147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46003.863710648147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46003.863710648147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46003.863710648147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46003.863710648147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46003.863710648147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46003.863710648147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46003.863710648147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46003.863710648147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46003.863710648147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46003.863710648147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46003.863710648147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46003.863710648147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46003.863710648147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46003.863710648147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46003.863710648147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46003.863710648147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46003.863710648147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46003.863710648147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46003.863710648147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46003.863710648147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46003.863710648147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46003.863710648147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46003.863710648147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46003.863710648147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46003.863710648147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46003.863710648147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46003.863710648147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46003.863710648147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46003.863710648147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46003.863710648147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46003.863710648147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46003.863710648147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46003.863710648147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46003.863710648147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46003.863710648147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46003.863710648147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46003.863710648147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46003.863710648147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46003.863710648147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46003.863710648147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46003.863710648147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46003.863710648147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46003.863710648147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46003.863710648147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46003.863710648147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46003.863710648147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46003.863710648147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46003.863710648147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46003.863710648147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46003.863710648147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46003.863710648147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46003.863710648147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46003.863710648147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46003.863710648147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46003.863710648147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46003.863710648147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46003.863710648147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46003.863710648147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46003.863710648147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46003.863710648147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46003.863710648147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46003.863710648147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46003.863710648147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46003.863710648147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46003.863710648147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46003.863710648147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46003.863710648147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46003.863710648147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46003.863710648147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46003.863710648147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46003.863710648147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46003.863710648147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46003.863710648147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46003.863710648147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46003.863710648147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46003.863710648147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46003.863710648147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46003.863710648147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46003.863710648147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46003.863710648147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46003.863710648147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46003.863710648147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46003.863710648147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46003.863710648147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46003.863710648147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46003.863710648147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46003.863710648147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46003.863710648147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46003.863710648147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46003.863710648147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46003.863710648147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46003.863710648147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46003.863710648147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46003.863710648147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46003.863710648147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46003.863710648147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46003.863710648147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46003.863710648147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46003.863710648147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46003.863710648147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46003.863710648147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46003.863710648147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46003.863710648147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46003.863710648147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46003.863710648147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46003.863710648147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46003.863710648147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46003.863710648147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46003.863710648147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46003.863710648147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46003.863710648147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46003.863710648147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46003.863710648147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46003.863710648147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46003.863710648147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46003.863710648147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46003.863710648147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46003.863710648147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46003.863710648147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46003.863710648147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46003.863710648147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46003.863710648147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46003.863710648147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46003.863710648147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46003.863710648147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46003.863710648147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46003.863710648147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46003.863710648147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46003.863710648147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46003.863710648147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46003.863710648147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46003.863710648147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46003.863710648147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46003.863710648147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46003.863710648147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46003.863710648147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46003.863710648147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46003.863710648147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46003.863710648147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46003.863710648147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46003.863710648147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46003.863710648147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46003.863710648147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46003.863710648147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46003.863710648147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46003.863710648147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46003.863710648147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46003.863710648147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46003.863710648147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46003.863710648147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46003.863710648147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46003.863710648147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46003.863710648147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46003.863710648147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46003.863710648147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46003.863710648147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46003.863710648147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46003.863710648147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46003.863710648147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46003.863710648147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46003.863710648147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46003.863710648147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46003.863710648147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46003.863710648147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46003.863710648147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46003.863710648147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46003.863710648147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46003.863710648147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46003.863710648147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46003.863710648147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46003.863710648147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46003.863710648147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46003.863710648147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46003.863710648147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46003.863710648147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46003.863710648147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46003.863710648147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46003.863710648147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46003.863710648147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46003.863710648147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46003.863710648147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46003.863710648147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46003.863710648147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46003.863710648147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46003.863710648147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46003.863710648147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46003.863710648147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46003.863710648147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46003.863710648147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46003.863710648147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46003.863710648147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46003.863710648147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46003.863710648147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46003.863710648147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46003.863710648147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46003.863710648147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46003.863710648147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46003.863710648147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46003.863710648147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46003.863710648147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46003.863710648147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46003.863710648147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46003.863710648147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46003.863710648147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46003.863710648147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46003.863710648147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46003.863710648147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46003.863710648147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46003.863710648147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46003.863710648147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46003.863710648147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46003.863710648147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46003.863710648147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46003.863710648147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46003.863710648147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46003.863710648147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46003.863710648147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46003.863710648147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46003.863710648147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46003.863710648147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46003.863710648147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46003.863710648147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46003.863710648147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46003.863710648147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46003.863710648147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46003.863710648147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46003.863710648147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46003.863710648147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46003.863710648147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46003.863710648147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46003.863710648147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46003.863710648147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46003.863710648147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46003.863710648147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46003.863710648147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46003.863710648147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46003.863710648147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46003.863710648147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46003.863710648147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46003.863710648147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46003.863710648147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46003.863710648147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46003.863710648147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46003.863710648147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46003.863710648147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46003.863710648147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46003.863710648147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46003.863710648147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46003.863710648147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46003.863710648147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46003.863710648147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46003.863710648147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46003.863710648147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46003.863710648147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46003.863710648147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46003.863710648147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46003.863710648147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46003.863710648147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46003.863710648147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46003.863710648147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46003.863710648147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46003.863710648147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46003.863710648147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46003.863710648147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46003.863710648147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46003.863710648147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46003.863710648147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46003.863710648147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46003.863710648147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46003.863710648147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46003.863710648147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46003.863710648147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46003.863710648147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46003.863710648147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46003.863710648147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46003.863710648147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46003.863710648147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46003.863710648147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46003.863710648147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46003.863710648147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46003.863710648147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46003.863710648147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46003.863710648147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46003.863710648147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46003.863710648147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46003.863710648147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46003.863710648147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46003.863710648147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46003.863710648147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46003.863710648147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46003.863710648147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46003.863710648147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46003.863710648147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46003.863710648147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46003.863710648147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46003.863710648147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46003.863710648147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46003.863710648147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46003.863710648147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46003.863710648147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46003.863710648147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46003.863710648147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46003.863710648147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46003.863710648147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46003.863710648147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46003.863710648147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46003.863710648147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46003.863710648147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46003.863710648147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46003.863710648147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46003.863710648147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46003.863710648147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46003.863710648147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46003.863710648147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46003.863710648147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46003.863710648147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46003.863710648147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46003.863710648147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46003.863710648147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46003.863710648147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46003.863710648147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46003.863710648147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46003.863710648147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46003.863710648147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46003.863710648147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46003.863710648147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46003.863710648147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46003.863710648147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46003.863710648147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46003.863710648147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46003.863710648147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46003.863710648147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46003.863710648147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46003.863710648147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46003.863710648147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46003.863710648147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46003.863710648147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46003.863710648147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46003.863710648147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46003.863710648147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46003.863710648147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46003.863710648147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46003.863710648147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46003.863710648147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46003.863710648147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46003.863710648147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46003.863710648147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46003.863710648147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46003.863710648147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46003.863710648147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46003.863710648147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46003.863710648147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46003.863710648147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46003.863710648147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46003.863710648147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46003.863710648147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46003.863710648147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46003.863710648147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46003.863710648147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46003.863710648147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46003.863710648147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46003.863710648147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46003.863710648147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46003.863710648147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46003.863710648147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46003.863710648147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46003.863710648147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46003.863710648147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46003.863710648147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46003.863710648147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46003.863710648147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46003.863710648147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46003.863710648147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46003.863710648147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46003.863710648147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46003.863710648147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46003.863710648147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46003.863710648147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46003.863710648147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46003.863710648147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46003.863710648147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46003.863710648147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46003.863710648147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46003.863710648147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46003.863710648147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46003.863710648147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46003.863710648147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46003.863710648147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46003.863710648147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46003.863710648147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46003.863710648147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46003.863710648147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46003.863710648147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46003.863710648147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46003.863710648147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46003.863710648147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46003.863710648147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46003.863710648147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46003.863710648147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46003.863710648147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46003.863710648147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46003.863710648147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46003.863710648147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46003.863710648147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46003.863710648147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46003.863710648147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46003.863710648147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46003.863710648147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46003.863710648147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46003.863710648147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46003.863710648147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46003.863710648147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46003.863710648147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46003.863710648147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46003.863710648147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46003.863710648147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46003.863710648147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46003.863710648147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46003.863710648147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46003.863710648147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46003.863710648147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46003.863710648147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46003.863710648147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46003.863710648147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46003.863710648147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46003.863710648147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46003.863710648147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46003.863710648147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46003.863710648147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46003.863710648147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46003.863710648147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46003.863710648147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46003.863710648147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46003.863710648147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46003.863710648147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46003.863710648147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46003.863710648147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46003.863710648147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46003.863710648147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46003.863710648147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46003.863710648147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46003.863710648147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46003.863710648147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46003.863710648147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46003.863710648147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46003.863710648147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46003.863710648147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46003.863710648147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46003.863710648147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46003.863710648147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46003.863710648147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46003.863710648147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46003.863710648147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46003.863710648147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46003.863710648147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46003.863710648147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46003.863710648147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46003.863710648147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46003.863710648147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46003.863710648147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46003.863710648147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46003.863710648147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46003.863710648147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46003.863710648147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46003.863710648147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46003.863710648147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46003.863710648147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46003.863710648147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46003.863710648147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46003.863710648147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46003.863710648147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46003.863710648147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46003.863710648147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46003.863710648147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46003.863710648147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46003.863710648147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46003.863710648147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46003.863710648147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46003.863710648147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46003.863710648147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46003.863710648147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46003.863710648147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46003.863710648147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46003.863710648147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46003.863710648147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46003.863710648147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46003.863710648147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46003.863710648147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46003.863710648147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46003.863710648147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46003.863710648147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46003.863710648147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46003.863710648147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46003.863710648147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46003.863710648147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46003.863710648147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46003.863710648147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46003.863710648147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46003.863710648147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46003.863710648147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46003.863710648147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46003.863710648147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46003.863710648147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46003.863710648147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46003.863710648147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46003.863710648147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46003.863710648147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46003.863710648147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46003.863710648147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46003.863710648147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46003.863710648147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46003.863710648147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46003.863710648147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46003.863710648147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46003.863710648147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46003.863710648147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46003.863710648147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46003.863710648147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46003.863710648147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46003.863710648147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46003.863710648147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46003.863710648147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46003.863710648147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46003.863710648147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46003.863710648147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46003.863710648147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46003.863710648147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46003.863710648147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46003.863710648147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46003.863710648147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46003.863710648147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46003.863710648147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46003.863710648147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46003.863710648147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46003.863710648147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46003.863710648147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46003.863710648147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46003.863710648147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46003.863710648147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46003.863710648147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46003.863710648147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46003.863710648147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46003.863710648147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46003.863710648147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46003.863710648147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46003.863710648147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46003.863710648147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46003.863710648147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46003.863710648147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46003.863710648147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46003.863710648147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46003.863710648147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46003.863710648147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46003.863710648147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46003.863710648147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46003.863710648147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46003.863710648147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46003.863710648147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46003.863710648147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46003.863710648147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46003.863710648147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46003.863710648147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46003.863710648147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46003.863710648147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46003.863710648147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46003.863710648147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46003.863710648147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46003.863710648147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46003.863710648147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46003.863710648147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46003.863710648147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46003.863710648147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46003.863710648147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46003.863710648147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46003.863710648147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46003.863710648147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46003.863710648147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46003.863710648147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46003.863710648147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46003.863710648147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46003.863710648147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46003.863710648147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46003.863710648147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46003.863710648147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46003.863710648147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46003.863710648147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46003.863710648147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46003.863710648147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46003.863710648147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46003.863710648147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46003.863710648147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46003.863710648147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46003.863710648147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46003.863710648147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46003.863710648147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46003.863710648147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46003.863710648147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46003.863710648147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46003.863710648147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46003.863710648147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46003.863710648147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46003.863710648147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46003.863710648147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46003.863710648147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46003.863710648147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46003.863710648147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46003.863710648147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46003.863710648147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46003.863710648147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46003.863710648147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46003.863710648147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46003.863710648147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46003.863710648147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46003.863710648147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46003.863710648147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46003.863710648147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46003.863710648147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46003.863710648147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46003.863710648147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46003.863710648147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46003.863710648147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46003.863710648147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46003.863710648147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46003.863710648147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46003.863710648147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46003.863710648147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46003.863710648147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46003.863710648147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46003.863710648147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46003.863710648147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46003.863710648147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46003.863710648147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46003.863710648147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46003.863710648147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46003.863710648147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46003.863710648147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46003.863710648147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46003.863710648147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46003.863710648147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46003.863710648147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46003.863710648147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46003.863710648147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46003.863710648147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46003.863710648147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46003.863710648147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46003.863710648147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46003.863710648147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46003.863710648147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46003.863710648147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46003.863710648147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46003.863710648147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46003.863710648147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46003.863710648147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46003.863710648147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46003.863710648147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46003.863710648147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46003.863710648147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46003.863710648147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46003.863710648147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46003.863710648147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46003.863710648147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46003.863710648147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46003.863710648147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46003.863710648147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46003.863710648147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46003.863710648147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46003.863710648147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46003.863710648147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46003.863710648147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46003.863710648147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46003.863710648147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46003.863710648147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46003.863710648147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46003.863710648147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46003.863710648147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46003.863710648147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46003.863710648147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46003.863710648147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46003.863710648147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46003.863710648147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46003.863710648147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46003.863710648147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46003.863710648147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46003.863710648147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46003.863710648147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46003.863710648147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46003.863710648147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46003.863710648147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46003.863710648147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46003.863710648147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46003.863710648147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46003.863710648147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46003.863710648147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46003.863710648147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46003.863710648147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46003.863710648147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46003.863710648147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46003.863710648147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46003.863710648147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46003.863710648147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46003.863710648147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46003.863710648147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46003.863710648147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46003.863710648147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46003.863710648147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46003.863710648147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46003.863710648147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46003.863710648147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46003.863710648147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46003.863710648147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46003.863710648147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46003.863710648147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46003.863710648147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46003.863710648147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46003.863710648147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46003.863710648147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46003.863710648147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46003.863710648147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46003.863710648147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46003.863710648147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46003.863710648147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46003.863710648147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46003.863710648147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46003.863710648147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46003.863710648147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46003.863710648147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46003.863710648147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46003.863710648147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46003.863710648147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46003.863710648147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46003.863710648147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46003.863710648147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46003.863710648147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46003.863710648147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46003.863710648147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46003.863710648147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46003.863710648147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46003.863710648147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46003.863710648147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46003.863710648147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46003.863710648147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46003.863710648147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46003.863710648147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46003.863710648147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46003.863710648147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46003.863710648147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46003.863710648147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46003.863710648147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46003.863710648147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46003.863710648147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46003.863710648147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46003.863710648147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46003.863710648147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46003.863710648147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46003.863710648147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46003.863710648147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46003.863710648147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46003.863710648147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46003.863710648147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46003.863710648147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46003.863710648147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46003.863710648147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46003.863710648147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46003.863710648147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46003.863710648147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46003.863710648147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46003.863710648147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46003.863710648147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46003.863710648147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46003.863710648147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46003.863710648147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46003.863710648147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46003.863710648147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46003.863710648147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46003.863710648147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46003.863710648147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46003.863710648147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46003.863710648147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46003.863710648147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46003.863710648147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46003.863710648147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46003.863710648147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46003.863710648147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46003.863710648147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46003.863710648147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46003.863710648147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46003.863710648147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46003.863710648147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46003.863710648147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46003.863710648147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46003.863710648147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46003.863710648147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46003.863710648147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46003.863710648147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46003.863710648147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46003.863710648147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46003.863710648147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46003.863710648147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46003.863710648147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46003.863710648147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46003.863710648147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46003.863710648147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46003.863710648147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46003.863710648147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46003.863710648147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46003.863710648147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46003.863710648147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46003.863710648147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46003.863710648147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46003.863710648147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46003.863710648147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46003.863710648147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46003.863710648147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46003.863710648147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46003.863710648147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46003.863710648147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46003.863710648147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46003.863710648147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46003.863710648147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46003.863710648147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46003.863710648147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46003.863710648147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46003.863710648147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46003.863710648147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46003.863710648147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46003.863710648147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46003.863710648147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46003.863710648147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46003.863710648147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46003.863710648147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46003.863710648147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46003.863710648147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46003.863710648147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46003.863710648147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46003.863710648147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46003.863710648147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46003.863710648147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46003.863710648147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46003.863710648147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46003.863710648147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46003.863710648147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46003.863710648147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46003.863710648147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46003.863710648147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46003.863710648147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46003.863710648147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46003.863710648147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46003.863710648147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46003.863710648147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46003.863710648147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46003.863710648147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46003.863710648147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46003.863710648147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46003.863710648147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46003.863710648147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46003.863710648147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46003.863710648147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46003.863710648147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46003.863710648147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46003.863710648147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46003.863710648147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46003.863710648147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46003.863710648147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46003.863710648147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46003.863710648147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46003.863710648147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46003.863710648147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46003.863710648147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46003.863710648147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46003.863710648147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46003.863710648147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46003.863710648147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46003.863710648147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46003.863710648147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46003.863710648147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46003.863710648147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46003.863710648147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46003.863710648147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46003.863710648147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46003.863710648147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46003.863710648147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46003.863710648147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46003.863710648147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46003.863710648147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46003.863710648147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46003.863710648147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46003.863710648147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46003.863710648147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46003.863710648147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46003.863710648147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46003.863710648147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46003.863710648147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46003.863710648147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46003.863710648147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46003.863710648147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46003.863710648147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46003.863710648147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46003.863710648147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46003.863710648147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46003.863710648147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46003.863710648147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46003.863710648147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46003.863710648147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46003.863710648147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46003.863710648147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46003.863710648147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46003.863710648147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46003.863710648147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46003.863710648147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46003.863710648147</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300.3829930555512</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5.069567129627103</v>
      </c>
      <c r="H3" s="91">
        <v>45998.664027777777</v>
      </c>
      <c r="I3" s="106" t="str">
        <f>IFERROR(VLOOKUP(D3,DB!A:F,6,0),"")</f>
        <v>SCECO</v>
      </c>
      <c r="J3" s="106" t="str">
        <f>IFERROR(VLOOKUP(D3,DB!A:G,7,0),"")</f>
        <v>Vandalized</v>
      </c>
      <c r="K3" s="93" t="s">
        <v>39128</v>
      </c>
      <c r="L3" s="87" t="str">
        <f>IFERROR(VLOOKUP(D3,DB!A:I,9,0),"")</f>
        <v>Latis</v>
      </c>
    </row>
    <row r="4" spans="1:16" ht="15" customHeight="1">
      <c r="A4" s="106"/>
      <c r="B4" s="106" t="str">
        <f>IFERROR(VLOOKUP(D4,DB!A:K,11,0),"")</f>
        <v/>
      </c>
      <c r="C4" s="89"/>
      <c r="D4" s="87"/>
      <c r="E4" s="90"/>
      <c r="F4" s="91"/>
      <c r="G4" s="92">
        <f ca="1">IFERROR(NOW()-F4,"")</f>
        <v>46003.863710648147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46003.863710648147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46003.863710648147</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46003.863710648147</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46003.863710648147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46003.863710648147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46003.863710648147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46003.863710648147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46003.863710648147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46003.863710648147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46003.863710648147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46003.863710648147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46003.863710648147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46003.863710648147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46003.863710648147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46003.863710648147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46003.863710648147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46003.863710648147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46003.863710648147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46003.863710648147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46003.863710648147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46003.863710648147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46003.863710648147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46003.863710648147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46003.863710648147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46003.863710648147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46003.863710648147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46003.863710648147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46003.863710648147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46003.863710648147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46003.863710648147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46003.863710648147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46003.863710648147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46003.863710648147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46003.863710648147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46003.863710648147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46003.863710648147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46003.863710648147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46003.863710648147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46003.863710648147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46003.863710648147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46003.863710648147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46003.863710648147</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112.03165046295908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77.674833333330753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55.202599537034985</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22.490412037033821</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6.7562222222186392</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1.744196759260376</v>
      </c>
      <c r="H7" s="38">
        <v>46002.086875000001</v>
      </c>
      <c r="I7" s="37" t="str">
        <f>IFERROR(VLOOKUP(D7,[1]DB!A:F,6,0),"")</f>
        <v>SCECO</v>
      </c>
      <c r="J7" s="37" t="str">
        <f>IFERROR(VLOOKUP(D7,[1]DB!A:G,7,0),"")</f>
        <v>Good</v>
      </c>
      <c r="K7" s="37" t="s">
        <v>39141</v>
      </c>
      <c r="L7" s="37" t="str">
        <f>IFERROR(VLOOKUP(D7,[1]DB!A:I,9,0),"")</f>
        <v>Latis</v>
      </c>
      <c r="M7" s="37"/>
    </row>
    <row r="8" spans="1:13">
      <c r="A8" s="151"/>
      <c r="B8" s="37" t="str">
        <f>IFERROR(VLOOKUP(D8,[1]DB!A:K,11,0),"")</f>
        <v/>
      </c>
      <c r="C8" s="151"/>
      <c r="D8" s="151"/>
      <c r="E8" s="151"/>
      <c r="F8" s="152"/>
      <c r="G8" s="153">
        <f t="shared" ref="G8:G57" ca="1" si="3">IFERROR(NOW()-F8,"")</f>
        <v>46003.863710648147</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46003.863710648147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46003.863710648147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46003.863710648147</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46003.863710648147</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46003.863710648147</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46003.863710648147</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46003.863710648147</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46003.863710648147</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46003.863710648147</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46003.863710648147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46003.863710648147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46003.863710648147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46003.863710648147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46003.863710648147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46003.863710648147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46003.863710648147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46003.863710648147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46003.863710648147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46003.863710648147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46003.863710648147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46003.863710648147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46003.863710648147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46003.863710648147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46003.863710648147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46003.863710648147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46003.863710648147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46003.863710648147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46003.863710648147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46003.863710648147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46003.863710648147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46003.863710648147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46003.863710648147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46003.863710648147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46003.863710648147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46003.863710648147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46003.863710648147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46003.863710648147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46003.863710648147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46003.863710648147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46003.863710648147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46003.863710648147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46003.863710648147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46003.863710648147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46003.863710648147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46003.863710648147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46003.863710648147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46003.863710648147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46003.863710648147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46003.863710648147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46003.863710648147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46003.863710648147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46003.863710648147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46003.863710648147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46003.863710648147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46003.863710648147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46003.863710648147</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39032</v>
      </c>
      <c r="E2" s="136" t="s">
        <v>39111</v>
      </c>
      <c r="F2" s="116">
        <v>46003.773425925923</v>
      </c>
      <c r="G2" s="72">
        <f t="shared" ref="G2:G43" ca="1" si="0">IFERROR(NOW()-F2,"-")</f>
        <v>9.0284722224168945E-2</v>
      </c>
      <c r="H2" s="116">
        <v>46003.767731481479</v>
      </c>
      <c r="I2" s="114" t="str">
        <f>IFERROR(VLOOKUP(D2,DB!A:F,6,0),"")</f>
        <v>Generator-SG</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46003.863710648147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46003.863710648147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46003.863710648147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46003.863710648147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46003.863710648147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46003.863710648147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46003.863710648147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46003.863710648147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46003.863710648147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46003.863710648147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46003.863710648147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46003.863710648147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46003.863710648147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46003.863710648147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46003.863710648147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46003.863710648147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46003.863710648147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46003.863710648147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46003.863710648147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46003.863710648147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46003.863710648147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46003.863710648147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46003.863710648147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46003.863710648147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46003.863710648147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46003.863710648147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46003.863710648147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46003.863710648147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46003.863710648147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46003.863710648147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46003.863710648147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46003.863710648147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46003.863710648147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46003.863710648147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46003.863710648147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46003.863710648147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46003.863710648147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46003.863710648147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46003.863710648147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46003.863710648147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46003.863710648147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46003.863710648147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46003.863710648147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46003.863710648147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46003.863710648147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46003.863710648147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46003.863710648147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46003.863710648147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46003.863710648147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46003.863710648147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46003.863710648147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46003.863710648147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46003.863710648147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46003.863710648147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46003.863710648147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46003.863710648147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46003.863710648147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46003.863710648147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46003.863710648147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46003.863710648147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46003.863710648147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46003.863710648147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46003.863710648147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46003.863710648147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46003.863710648147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46003.863710648147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46003.863710648147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46003.863710648147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46003.863710648147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46003.863710648147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46003.863710648147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46003.863710648147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46003.863710648147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46003.863710648147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46003.863710648147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46003.863710648147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46003.863710648147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46003.863710648147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46003.863710648147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46003.863710648147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46003.863710648147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46003.863710648147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46003.863710648147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46003.863710648147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46003.863710648147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46003.863710648147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46003.863710648147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46003.863710648147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46003.863710648147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46003.863710648147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46003.863710648147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46003.863710648147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46003.863710648147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46003.863710648147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46003.863710648147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46003.863710648147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46003.863710648147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46003.863710648147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46003.863710648147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46003.863710648147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46003.863710648147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46003.863710648147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46003.863710648147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46003.863710648147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46003.863710648147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46003.863710648147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46003.863710648147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46003.863710648147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46003.863710648147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46003.863710648147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46003.863710648147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46003.863710648147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46003.863710648147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46003.863710648147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46003.863710648147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46003.863710648147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46003.863710648147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46003.863710648147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46003.863710648147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46003.863710648147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46003.863710648147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46003.863710648147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46003.863710648147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46003.863710648147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46003.863710648147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46003.863710648147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46003.863710648147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46003.863710648147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46003.863710648147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46003.863710648147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46003.863710648147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46003.863710648147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46003.863710648147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46003.863710648147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46003.863710648147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46003.863710648147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46003.863710648147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46003.863710648147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46003.863710648147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46003.863710648147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46003.863710648147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46003.863710648147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46003.863710648147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46003.863710648147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46003.863710648147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46003.863710648147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46003.863710648147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46003.863710648147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46003.863710648147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46003.863710648147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46003.863710648147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46003.863710648147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46003.863710648147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46003.863710648147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46003.863710648147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46003.863710648147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46003.863710648147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46003.863710648147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46003.863710648147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46003.863710648147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46003.863710648147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46003.863710648147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46003.863710648147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46003.863710648147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46003.863710648147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46003.863710648147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46003.863710648147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46003.863710648147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46003.863710648147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46003.863710648147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46003.863710648147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46003.863710648147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46003.863710648147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46003.863710648147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46003.863710648147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46003.863710648147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46003.863710648147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46003.863710648147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46003.863710648147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46003.863710648147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46003.863710648147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46003.863710648147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46003.863710648147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46003.863710648147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46003.863710648147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46003.863710648147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46003.863710648147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46003.863710648147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46003.863710648147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46003.863710648147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46003.863710648147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46003.863710648147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46003.863710648147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46003.863710648147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46003.863710648147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46003.863710648147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46003.863710648147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46003.863710648147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46003.863710648147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46003.863710648147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46003.863710648147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46003.863710648147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46003.863710648147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46003.863710648147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46003.863710648147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46003.863710648147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46003.863710648147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46003.863710648147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46003.863710648147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46003.863710648147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46003.863710648147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46003.863710648147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46003.863710648147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46003.863710648147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46003.863710648147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46003.863710648147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46003.863710648147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46003.863710648147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46003.863710648147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46003.863710648147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46003.863710648147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46003.863710648147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46003.863710648147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46003.863710648147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46003.863710648147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46003.863710648147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46003.863710648147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46003.863710648147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46003.863710648147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46003.863710648147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46003.863710648147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46003.863710648147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46003.863710648147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46003.863710648147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46003.863710648147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46003.863710648147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46003.863710648147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46003.863710648147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46003.863710648147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46003.863710648147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46003.863710648147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46003.863710648147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46003.863710648147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46003.863710648147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46003.863710648147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46003.863710648147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46003.863710648147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46003.863710648147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46003.863710648147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46003.863710648147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46003.863710648147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46003.863710648147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46003.863710648147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46003.863710648147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46003.863710648147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46003.863710648147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46003.863710648147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46003.863710648147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46003.863710648147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46003.863710648147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46003.863710648147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46003.863710648147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46003.863710648147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46003.863710648147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46003.863710648147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46003.863710648147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46003.863710648147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46003.863710648147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46003.863710648147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46003.863710648147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46003.863710648147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46003.863710648147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46003.863710648147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46003.863710648147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46003.863710648147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46003.863710648147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46003.863710648147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46003.863710648147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46003.863710648147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46003.863710648147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46003.863710648147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46003.863710648147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46003.863710648147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46003.863710648147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46003.863710648147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46003.863710648147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46003.863710648147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46003.863710648147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46003.863710648147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46003.863710648147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46003.863710648147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46003.863710648147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46003.863710648147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46003.863710648147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46003.863710648147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46003.863710648147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46003.863710648147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46003.863710648147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46003.863710648147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46003.863710648147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46003.863710648147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46003.863710648147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46003.863710648147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46003.863710648147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46003.863710648147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46003.863710648147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46003.863710648147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46003.863710648147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46003.863710648147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46003.863710648147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46003.863710648147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46003.863710648147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46003.863710648147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46003.863710648147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46003.863710648147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46003.863710648147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46003.863710648147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46003.863710648147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46003.863710648147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46003.863710648147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46003.863710648147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46003.863710648147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46003.863710648147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46003.863710648147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46003.863710648147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46003.863710648147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46003.863710648147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46003.863710648147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46003.863710648147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46003.863710648147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46003.863710648147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46003.863710648147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46003.863710648147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46003.863710648147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46003.863710648147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46003.863710648147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46003.863710648147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46003.863710648147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46003.863710648147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46003.863710648147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46003.863710648147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46003.863710648147</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46003.863710648147</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