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11750" documentId="13_ncr:1_{F6CB121F-512D-4AA6-A0C1-0FB36C537598}" xr6:coauthVersionLast="47" xr6:coauthVersionMax="47" xr10:uidLastSave="{F606416D-CF9C-4020-A09B-60109EC61C5E}"/>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 i="4" l="1"/>
  <c r="J5" i="4"/>
  <c r="I5" i="4"/>
  <c r="G5" i="4"/>
  <c r="B5" i="4"/>
  <c r="B7" i="4"/>
  <c r="G7" i="4"/>
  <c r="I7" i="4"/>
  <c r="J7" i="4"/>
  <c r="L7" i="4"/>
  <c r="B3" i="6"/>
  <c r="B4" i="6"/>
  <c r="B5" i="6"/>
  <c r="B6" i="6"/>
  <c r="B7" i="6"/>
  <c r="B8" i="6"/>
  <c r="B9" i="6"/>
  <c r="B10" i="6"/>
  <c r="B11" i="6"/>
  <c r="B12" i="6"/>
  <c r="B13" i="6"/>
  <c r="B14" i="6"/>
  <c r="B15" i="6"/>
  <c r="B16" i="6"/>
  <c r="B17" i="6"/>
  <c r="B18" i="6"/>
  <c r="G3" i="6"/>
  <c r="G4" i="6"/>
  <c r="G5" i="6"/>
  <c r="G6" i="6"/>
  <c r="G7" i="6"/>
  <c r="G8" i="6"/>
  <c r="G9" i="6"/>
  <c r="G10" i="6"/>
  <c r="G11" i="6"/>
  <c r="G12" i="6"/>
  <c r="G13" i="6"/>
  <c r="G14" i="6"/>
  <c r="G15" i="6"/>
  <c r="G16" i="6"/>
  <c r="G17" i="6"/>
  <c r="G18" i="6"/>
  <c r="I3" i="6"/>
  <c r="I4" i="6"/>
  <c r="I5" i="6"/>
  <c r="I6" i="6"/>
  <c r="I7" i="6"/>
  <c r="I8" i="6"/>
  <c r="I9" i="6"/>
  <c r="I10" i="6"/>
  <c r="I11" i="6"/>
  <c r="I12" i="6"/>
  <c r="I13" i="6"/>
  <c r="I14" i="6"/>
  <c r="I15" i="6"/>
  <c r="I16" i="6"/>
  <c r="I17" i="6"/>
  <c r="I18" i="6"/>
  <c r="J3" i="6"/>
  <c r="J4" i="6"/>
  <c r="J5" i="6"/>
  <c r="J6" i="6"/>
  <c r="J7" i="6"/>
  <c r="J8" i="6"/>
  <c r="J9" i="6"/>
  <c r="J10" i="6"/>
  <c r="J11" i="6"/>
  <c r="J12" i="6"/>
  <c r="J13" i="6"/>
  <c r="J14" i="6"/>
  <c r="J15" i="6"/>
  <c r="J16" i="6"/>
  <c r="J17" i="6"/>
  <c r="J18" i="6"/>
  <c r="L3" i="6"/>
  <c r="L4" i="6"/>
  <c r="L5" i="6"/>
  <c r="L6" i="6"/>
  <c r="L7" i="6"/>
  <c r="L8" i="6"/>
  <c r="L9" i="6"/>
  <c r="L10" i="6"/>
  <c r="L11" i="6"/>
  <c r="L12" i="6"/>
  <c r="L13" i="6"/>
  <c r="L14" i="6"/>
  <c r="L15" i="6"/>
  <c r="L16" i="6"/>
  <c r="L17" i="6"/>
  <c r="L18" i="6"/>
  <c r="J6" i="2"/>
  <c r="L2" i="6"/>
  <c r="I2" i="6"/>
  <c r="G2" i="6"/>
  <c r="B2" i="6"/>
  <c r="J2"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5" i="2"/>
  <c r="G5" i="2"/>
  <c r="I5" i="2"/>
  <c r="J5" i="2"/>
  <c r="L5" i="2"/>
  <c r="B6" i="2"/>
  <c r="G6" i="2"/>
  <c r="I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4" i="2"/>
  <c r="G4" i="2"/>
  <c r="I4" i="2"/>
  <c r="J4" i="2"/>
  <c r="L4" i="2"/>
  <c r="I3" i="5"/>
  <c r="B5" i="5"/>
  <c r="G5" i="5"/>
  <c r="I5" i="5"/>
  <c r="J5" i="5"/>
  <c r="L5" i="5"/>
  <c r="B6" i="5"/>
  <c r="G6" i="5"/>
  <c r="I6" i="5"/>
  <c r="J6" i="5"/>
  <c r="L6" i="5"/>
  <c r="B7" i="5"/>
  <c r="G7" i="5"/>
  <c r="I7" i="5"/>
  <c r="J7" i="5"/>
  <c r="L7" i="5"/>
  <c r="B8" i="5"/>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4" i="5"/>
  <c r="G4" i="5"/>
  <c r="I4" i="5"/>
  <c r="J4" i="5"/>
  <c r="L4" i="5"/>
  <c r="G3" i="5"/>
  <c r="G2" i="4"/>
  <c r="J2" i="1"/>
  <c r="L2" i="1"/>
  <c r="L3" i="4"/>
  <c r="L4" i="4"/>
  <c r="L6"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J3" i="4"/>
  <c r="J4" i="4"/>
  <c r="J6"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I3" i="4"/>
  <c r="I4" i="4"/>
  <c r="I6"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G3" i="4"/>
  <c r="G4" i="4"/>
  <c r="G6"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B3" i="4"/>
  <c r="B4" i="4"/>
  <c r="B6"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alcChain>
</file>

<file path=xl/sharedStrings.xml><?xml version="1.0" encoding="utf-8"?>
<sst xmlns="http://schemas.openxmlformats.org/spreadsheetml/2006/main" count="180283" uniqueCount="39127">
  <si>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</si>
  <si>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</si>
  <si>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</si>
  <si>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</si>
  <si>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</si>
  <si>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</si>
  <si>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</si>
  <si>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</si>
  <si>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</si>
  <si>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</si>
  <si>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</si>
  <si>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</si>
  <si>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</si>
  <si>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</si>
  <si>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</si>
  <si>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</si>
  <si>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</si>
  <si>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</si>
  <si>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</si>
  <si>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</si>
  <si>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</si>
  <si>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</si>
  <si>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</si>
  <si>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</si>
  <si>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</si>
  <si>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</si>
  <si>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</si>
  <si>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</si>
  <si>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</si>
  <si>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</si>
  <si>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</si>
  <si>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</si>
  <si>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</si>
  <si>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</si>
  <si>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</si>
  <si>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</si>
  <si>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</si>
  <si>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</si>
  <si>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</si>
  <si>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</si>
  <si>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</si>
  <si>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</si>
  <si>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</si>
  <si>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</si>
  <si>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</si>
  <si>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</si>
  <si>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</si>
  <si>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</si>
  <si>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</si>
  <si>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</si>
  <si>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</si>
  <si>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</si>
  <si>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</si>
  <si>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</si>
  <si>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</si>
  <si>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</si>
  <si>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</si>
  <si>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</si>
  <si>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</si>
  <si>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</si>
  <si>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</si>
  <si>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</si>
  <si>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</si>
  <si>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</si>
  <si>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</si>
  <si>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</si>
  <si>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</si>
  <si>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</si>
  <si>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</si>
  <si>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</si>
  <si>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</si>
  <si>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</si>
  <si>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</si>
  <si>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</si>
  <si>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</si>
  <si>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</si>
  <si>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</si>
  <si>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</si>
  <si>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</si>
  <si>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</si>
  <si>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</si>
  <si>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</si>
  <si>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</si>
  <si>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</si>
  <si>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</si>
  <si>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</si>
  <si>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</si>
  <si>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</si>
  <si>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</si>
  <si>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</si>
  <si>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</si>
  <si>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</si>
  <si>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</si>
  <si>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</si>
  <si>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</si>
  <si>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</si>
  <si>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</si>
  <si>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</si>
  <si>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</si>
  <si>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</si>
  <si>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</si>
  <si>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</si>
  <si>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</si>
  <si>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</si>
  <si>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</si>
  <si>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</si>
  <si>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</si>
  <si>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</si>
  <si>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</si>
  <si>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</si>
  <si>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</si>
  <si>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</si>
  <si>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</si>
  <si>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</si>
  <si>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</si>
  <si>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</si>
  <si>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</si>
  <si>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</si>
  <si>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</si>
  <si>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</si>
  <si>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</si>
  <si>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</si>
  <si>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</si>
  <si>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</si>
  <si>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</si>
  <si>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</si>
  <si>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</si>
  <si>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</si>
  <si>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</si>
  <si>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</si>
  <si>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</si>
  <si>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</si>
  <si>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</si>
  <si>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</si>
  <si>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</si>
  <si>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</si>
  <si>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</si>
  <si>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</si>
  <si>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</si>
  <si>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</si>
  <si>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</si>
  <si>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</si>
  <si>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</si>
  <si>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</si>
  <si>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</si>
  <si>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</si>
  <si>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</si>
  <si>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</si>
  <si>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</si>
  <si>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</si>
  <si>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</si>
  <si>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</si>
  <si>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</si>
  <si>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</si>
  <si>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</si>
  <si>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</si>
  <si>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</si>
  <si>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</si>
  <si>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</si>
  <si>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</si>
  <si>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</si>
  <si>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</si>
  <si>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</si>
  <si>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</si>
  <si>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</si>
  <si>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</si>
  <si>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</si>
  <si>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</si>
  <si>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</si>
  <si>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</si>
  <si>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</si>
  <si>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</si>
  <si>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</si>
  <si>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</si>
  <si>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</si>
  <si>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</si>
  <si>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</si>
  <si>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</si>
  <si>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</si>
  <si>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</si>
  <si>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</si>
  <si>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</si>
  <si>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</si>
  <si>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</si>
  <si>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</si>
  <si>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</si>
  <si>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</si>
  <si>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</si>
  <si>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</si>
  <si>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</si>
  <si>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</si>
  <si>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</si>
  <si>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</si>
  <si>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</si>
  <si>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</si>
  <si>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</si>
  <si>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</si>
  <si>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</si>
  <si>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</si>
  <si>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</si>
  <si>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</si>
  <si>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</si>
  <si>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</si>
  <si>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</si>
  <si>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</si>
  <si>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</si>
  <si>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</si>
  <si>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</si>
  <si>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</si>
  <si>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</si>
  <si>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</si>
  <si>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</si>
  <si>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</si>
  <si>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</si>
  <si>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</si>
  <si>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</si>
  <si>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</si>
  <si>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</si>
  <si>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</si>
  <si>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</si>
  <si>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</si>
  <si>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</si>
  <si>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</si>
  <si>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</si>
  <si>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</si>
  <si>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</si>
  <si>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</si>
  <si>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</si>
  <si>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</si>
  <si>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</si>
  <si>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</si>
  <si>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</si>
  <si>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</si>
  <si>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</si>
  <si>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</si>
  <si>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</si>
  <si>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</si>
  <si>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</si>
  <si>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</si>
  <si>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</si>
  <si>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</si>
  <si>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</si>
  <si>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</si>
  <si>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</si>
  <si>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</si>
  <si>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</si>
  <si>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</si>
  <si>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</si>
  <si>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</si>
  <si>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</si>
  <si>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</si>
  <si>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</si>
  <si>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</si>
  <si>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</si>
  <si>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</si>
  <si>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</si>
  <si>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</si>
  <si>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</si>
  <si>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</si>
  <si>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</si>
  <si>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</si>
  <si>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</si>
  <si>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</si>
  <si>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</si>
  <si>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</si>
  <si>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</si>
  <si>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</si>
  <si>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</si>
  <si>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</si>
  <si>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</si>
  <si>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</si>
  <si>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</si>
  <si>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</si>
  <si>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</si>
  <si>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</si>
  <si>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</si>
  <si>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</si>
  <si>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</si>
  <si>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</si>
  <si>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</si>
  <si>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</si>
  <si>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</si>
  <si>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</si>
  <si>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</si>
  <si>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</si>
  <si>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</si>
  <si>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</si>
  <si>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</si>
  <si>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</si>
  <si>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</si>
  <si>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</si>
  <si>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</si>
  <si>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</si>
  <si>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</si>
  <si>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</si>
  <si>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</si>
  <si>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</si>
  <si>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</si>
  <si>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</si>
  <si>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</si>
  <si>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</si>
  <si>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</si>
  <si>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</si>
  <si>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</si>
  <si>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</si>
  <si>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</si>
  <si>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</si>
  <si>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</si>
  <si>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</si>
  <si>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</si>
  <si>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</si>
  <si>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</si>
  <si>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</si>
  <si>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</si>
  <si>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</si>
  <si>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</si>
  <si>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</si>
  <si>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</si>
  <si>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</si>
  <si>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</si>
  <si>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</si>
  <si>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</si>
  <si>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</si>
  <si>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</si>
  <si>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</si>
  <si>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</si>
  <si>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</si>
  <si>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</si>
  <si>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</si>
  <si>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</si>
  <si>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</si>
  <si>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</si>
  <si>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</si>
  <si>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</si>
  <si>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</si>
  <si>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</si>
  <si>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</si>
  <si>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</si>
  <si>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</si>
  <si>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</si>
  <si>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</si>
  <si>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</si>
  <si>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</si>
  <si>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</si>
  <si>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</si>
  <si>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</si>
  <si>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</si>
  <si>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</si>
  <si>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</si>
  <si>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</si>
  <si>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</si>
  <si>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</si>
  <si>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</si>
  <si>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</si>
  <si>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</si>
  <si>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</si>
  <si>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</si>
  <si>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</si>
  <si>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</si>
  <si>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</si>
  <si>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</si>
  <si>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</si>
  <si>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</si>
  <si>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</si>
  <si>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</si>
  <si>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</si>
  <si>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</si>
  <si>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</si>
  <si>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</si>
  <si>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</si>
  <si>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</si>
  <si>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</si>
  <si>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</si>
  <si>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</si>
  <si>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</si>
  <si>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</si>
  <si>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</si>
  <si>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</si>
  <si>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</si>
  <si>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</si>
  <si>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</si>
  <si>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</si>
  <si>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</si>
  <si>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</si>
  <si>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</si>
  <si>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</si>
  <si>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</si>
  <si>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</si>
  <si>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</si>
  <si>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</si>
  <si>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</si>
  <si>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</si>
  <si>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</si>
  <si>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</si>
  <si>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</si>
  <si>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</si>
  <si>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</si>
  <si>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</si>
  <si>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</si>
  <si>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</si>
  <si>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</si>
  <si>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</si>
  <si>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</si>
  <si>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</si>
  <si>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</si>
  <si>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</si>
  <si>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</si>
  <si>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</si>
  <si>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</si>
  <si>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</si>
  <si>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</si>
  <si>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</si>
  <si>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</si>
  <si>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</si>
  <si>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</si>
  <si>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</si>
  <si>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</si>
  <si>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</si>
  <si>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</si>
  <si>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</si>
  <si>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</si>
  <si>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</si>
  <si>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</si>
  <si>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</si>
  <si>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</si>
  <si>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</si>
  <si>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</si>
  <si>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</si>
  <si>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</si>
  <si>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</si>
  <si>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</si>
  <si>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</si>
  <si>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</si>
  <si>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</si>
  <si>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</si>
  <si>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</si>
  <si>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</si>
  <si>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</si>
  <si>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</si>
  <si>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</si>
  <si>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</si>
  <si>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</si>
  <si>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</si>
  <si>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</si>
  <si>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</si>
  <si>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</si>
  <si>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</si>
  <si>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</si>
  <si>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</si>
  <si>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</si>
  <si>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</si>
  <si>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</si>
  <si>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</si>
  <si>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</si>
  <si>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</si>
  <si>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</si>
  <si>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</si>
  <si>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</si>
  <si>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</si>
  <si>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</si>
  <si>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</si>
  <si>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</si>
  <si>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</si>
  <si>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</si>
  <si>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</si>
  <si>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</si>
  <si>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</si>
  <si>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</si>
  <si>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</si>
  <si>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</si>
  <si>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</si>
  <si>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</si>
  <si>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</si>
  <si>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</si>
  <si>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</si>
  <si>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</si>
  <si>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</si>
  <si>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</si>
  <si>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</si>
  <si>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</si>
  <si>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</si>
  <si>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</si>
  <si>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</si>
  <si>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</si>
  <si>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</si>
  <si>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</si>
  <si>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</si>
  <si>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</si>
  <si>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</si>
  <si>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</si>
  <si>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</si>
  <si>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</si>
  <si>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</si>
  <si>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</si>
  <si>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</si>
  <si>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</si>
  <si>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</si>
  <si>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</si>
  <si>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</si>
  <si>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</si>
  <si>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</si>
  <si>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</si>
  <si>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</si>
  <si>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</si>
  <si>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</si>
  <si>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</si>
  <si>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</si>
  <si>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</si>
  <si>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</si>
  <si>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</si>
  <si>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</si>
  <si>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</si>
  <si>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</si>
  <si>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</si>
  <si>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</si>
  <si>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</si>
  <si>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</si>
  <si>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</si>
  <si>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</si>
  <si>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</si>
  <si>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</si>
  <si>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</si>
  <si>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</si>
  <si>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</si>
  <si>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</si>
  <si>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</si>
  <si>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</si>
  <si>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</si>
  <si>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</si>
  <si>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</si>
  <si>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</si>
  <si>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</si>
  <si>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</si>
  <si>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</si>
  <si>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</si>
  <si>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</si>
  <si>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</si>
  <si>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</si>
  <si>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</si>
  <si>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</si>
  <si>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</si>
  <si>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</si>
  <si>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</si>
  <si>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</si>
  <si>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</si>
  <si>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</si>
  <si>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</si>
  <si>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</si>
  <si>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</si>
  <si>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</si>
  <si>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</si>
  <si>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</si>
  <si>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</si>
  <si>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</si>
  <si>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</si>
  <si>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</si>
  <si>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</si>
  <si>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</si>
  <si>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</si>
  <si>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</si>
  <si>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</si>
  <si>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</si>
  <si>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</si>
  <si>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</si>
  <si>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</si>
  <si>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</si>
  <si>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</si>
  <si>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</si>
  <si>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</si>
  <si>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</si>
  <si>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</si>
  <si>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</si>
  <si>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</si>
  <si>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</si>
  <si>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</si>
  <si>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</si>
  <si>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</si>
  <si>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</si>
  <si>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</si>
  <si>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</si>
  <si>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</si>
  <si>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</si>
  <si>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</si>
  <si>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</si>
  <si>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</si>
  <si>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</si>
  <si>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</si>
  <si>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</si>
  <si>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</si>
  <si>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</si>
  <si>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</si>
  <si>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</si>
  <si>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</si>
  <si>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</si>
  <si>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</si>
  <si>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</si>
  <si>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</si>
  <si>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</si>
  <si>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</si>
  <si>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</si>
  <si>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</si>
  <si>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</si>
  <si>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</si>
  <si>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</si>
  <si>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</si>
  <si>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</si>
  <si>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</si>
  <si>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</si>
  <si>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</si>
  <si>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</si>
  <si>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</si>
  <si>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</si>
  <si>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</si>
  <si>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</si>
  <si>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</si>
  <si>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</si>
  <si>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</si>
  <si>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</si>
  <si>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</si>
  <si>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</si>
  <si>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</si>
  <si>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</si>
  <si>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</si>
  <si>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</si>
  <si>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</si>
  <si>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</si>
  <si>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</si>
  <si>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</si>
  <si>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</si>
  <si>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</si>
  <si>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</si>
  <si>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</si>
  <si>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</si>
  <si>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</si>
  <si>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</si>
  <si>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</si>
  <si>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</si>
  <si>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</si>
  <si>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</si>
  <si>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</si>
  <si>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</si>
  <si>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</si>
  <si>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</si>
  <si>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</si>
  <si>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</si>
  <si>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</si>
  <si>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</si>
  <si>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</si>
  <si>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</si>
  <si>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</si>
  <si>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</si>
  <si>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</si>
  <si>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</si>
  <si>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</si>
  <si>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</si>
  <si>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</si>
  <si>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</si>
  <si>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</si>
  <si>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</si>
  <si>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</si>
  <si>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</si>
  <si>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</si>
  <si>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</si>
  <si>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</si>
  <si>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</si>
  <si>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</si>
  <si>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</si>
  <si>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</si>
  <si>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</si>
  <si>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</si>
  <si>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</si>
  <si>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</si>
  <si>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</si>
  <si>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</si>
  <si>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</si>
  <si>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</si>
  <si>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</si>
  <si>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</si>
  <si>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</si>
  <si>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</si>
  <si>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</si>
  <si>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</si>
  <si>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</si>
  <si>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</si>
  <si>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</si>
  <si>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</si>
  <si>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</si>
  <si>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</si>
  <si>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</si>
  <si>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</si>
  <si>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</si>
  <si>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</si>
  <si>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</si>
  <si>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</si>
  <si>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</si>
  <si>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</si>
  <si>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</si>
  <si>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</si>
  <si>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</si>
  <si>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</si>
  <si>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</si>
  <si>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</si>
  <si>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</si>
  <si>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</si>
  <si>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</si>
  <si>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</si>
  <si>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</si>
  <si>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</si>
  <si>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</si>
  <si>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</si>
  <si>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</si>
  <si>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</si>
  <si>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</si>
  <si>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</si>
  <si>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</si>
  <si>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</si>
  <si>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</si>
  <si>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</si>
  <si>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</si>
  <si>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</si>
  <si>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</si>
  <si>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</si>
  <si>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</si>
  <si>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</si>
  <si>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</si>
  <si>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</si>
  <si>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</si>
  <si>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</si>
  <si>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</si>
  <si>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</si>
  <si>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</si>
  <si>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</si>
  <si>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</si>
  <si>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</si>
  <si>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</si>
  <si>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</si>
  <si>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</si>
  <si>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</si>
  <si>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</si>
  <si>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</si>
  <si>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</si>
  <si>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</si>
  <si>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</si>
  <si>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</si>
  <si>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</si>
  <si>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</si>
  <si>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</si>
  <si>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</si>
  <si>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</si>
  <si>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</si>
  <si>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</si>
  <si>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</si>
  <si>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</si>
  <si>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</si>
  <si>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</si>
  <si>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</si>
  <si>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</si>
  <si>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</si>
  <si>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</si>
  <si>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</si>
  <si>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</si>
  <si>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</si>
  <si>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</si>
  <si>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</si>
  <si>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</si>
  <si>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</si>
  <si>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</si>
  <si>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</si>
  <si>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</si>
  <si>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</si>
  <si>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</si>
  <si>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</si>
  <si>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</si>
  <si>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</si>
  <si>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</si>
  <si>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</si>
  <si>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</si>
  <si>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</si>
  <si>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</si>
  <si>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</si>
  <si>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</si>
  <si>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</si>
  <si>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</si>
  <si>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</si>
  <si>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</si>
  <si>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</si>
  <si>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</si>
  <si>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</si>
  <si>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</si>
  <si>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</si>
  <si>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</si>
  <si>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</si>
  <si>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</si>
  <si>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</si>
  <si>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</si>
  <si>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</si>
  <si>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</si>
  <si>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</si>
  <si>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</si>
  <si>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</si>
  <si>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</si>
  <si>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</si>
  <si>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</si>
  <si>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</si>
  <si>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</si>
  <si>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</si>
  <si>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</si>
  <si>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</si>
  <si>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</si>
  <si>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</si>
  <si>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</si>
  <si>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</si>
  <si>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</si>
  <si>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</si>
  <si>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</si>
  <si>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</si>
  <si>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</si>
  <si>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</si>
  <si>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</si>
  <si>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</si>
  <si>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</si>
  <si>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</si>
  <si>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</si>
  <si>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</si>
  <si>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</si>
  <si>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</si>
  <si>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</si>
  <si>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</si>
  <si>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</si>
  <si>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</si>
  <si>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</si>
  <si>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</si>
  <si>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</si>
  <si>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</si>
  <si>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</si>
  <si>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</si>
  <si>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</si>
  <si>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</si>
  <si>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</si>
  <si>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</si>
  <si>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</si>
  <si>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</si>
  <si>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</si>
  <si>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</si>
  <si>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</si>
  <si>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</si>
  <si>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</si>
  <si>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</si>
  <si>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</si>
  <si>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</si>
  <si>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</si>
  <si>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</si>
  <si>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</si>
  <si>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</si>
  <si>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</si>
  <si>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</si>
  <si>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</si>
  <si>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</si>
  <si>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</si>
  <si>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</si>
  <si>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</si>
  <si>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</si>
  <si>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</si>
  <si>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</si>
  <si>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</si>
  <si>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</si>
  <si>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</si>
  <si>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</si>
  <si>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</si>
  <si>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</si>
  <si>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</si>
  <si>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</si>
  <si>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</si>
  <si>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</si>
  <si>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</si>
  <si>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</si>
  <si>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</si>
  <si>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</si>
  <si>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</si>
  <si>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</si>
  <si>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</si>
  <si>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</si>
  <si>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</si>
  <si>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</si>
  <si>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</si>
  <si>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</si>
  <si>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</si>
  <si>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</si>
  <si>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</si>
  <si>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</si>
  <si>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</si>
  <si>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</si>
  <si>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</si>
  <si>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</si>
  <si>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</si>
  <si>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</si>
  <si>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</si>
  <si>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</si>
  <si>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</si>
  <si>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</si>
  <si>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</si>
  <si>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</si>
  <si>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</si>
  <si>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</si>
  <si>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</si>
  <si>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</si>
  <si>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</si>
  <si>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</si>
  <si>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</si>
  <si>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</si>
  <si>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</si>
  <si>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</si>
  <si>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</si>
  <si>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</si>
  <si>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</si>
  <si>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</si>
  <si>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</si>
  <si>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</si>
  <si>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</si>
  <si>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</si>
  <si>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</si>
  <si>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</si>
  <si>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</si>
  <si>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</si>
  <si>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</si>
  <si>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</si>
  <si>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</si>
  <si>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</si>
  <si>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</si>
  <si>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</si>
  <si>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</si>
  <si>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</si>
  <si>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</si>
  <si>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</si>
  <si>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</si>
  <si>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</si>
  <si>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</si>
  <si>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</si>
  <si>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</si>
  <si>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</si>
  <si>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</si>
  <si>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</si>
  <si>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</si>
  <si>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</si>
  <si>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</si>
  <si>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</si>
  <si>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</si>
  <si>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</si>
  <si>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</si>
  <si>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</si>
  <si>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</si>
  <si>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</si>
  <si>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</si>
  <si>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</si>
  <si>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</si>
  <si>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</si>
  <si>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</si>
  <si>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</si>
  <si>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</si>
  <si>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</si>
  <si>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</si>
  <si>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</si>
  <si>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</si>
  <si>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</si>
  <si>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</si>
  <si>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</si>
  <si>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</si>
  <si>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</si>
  <si>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</si>
  <si>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</si>
  <si>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</si>
  <si>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</si>
  <si>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</si>
  <si>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</si>
  <si>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</si>
  <si>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</si>
  <si>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</si>
  <si>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</si>
  <si>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</si>
  <si>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</si>
  <si>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</si>
  <si>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</si>
  <si>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</si>
  <si>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</si>
  <si>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</si>
  <si>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</si>
  <si>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</si>
  <si>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</si>
  <si>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</si>
  <si>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</si>
  <si>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</si>
  <si>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</si>
  <si>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</si>
  <si>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</si>
  <si>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</si>
  <si>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</si>
  <si>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</si>
  <si>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</si>
  <si>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</si>
  <si>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</si>
  <si>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</si>
  <si>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</si>
  <si>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</si>
  <si>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</si>
  <si>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</si>
  <si>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</si>
  <si>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</si>
  <si>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</si>
  <si>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</si>
  <si>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</si>
  <si>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</si>
  <si>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</si>
  <si>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</si>
  <si>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</si>
  <si>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</si>
  <si>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</si>
  <si>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</si>
  <si>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</si>
  <si>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</si>
  <si>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</si>
  <si>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</si>
  <si>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</si>
  <si>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</si>
  <si>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</si>
  <si>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</si>
  <si>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</si>
  <si>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</si>
  <si>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</si>
  <si>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</si>
  <si>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</si>
  <si>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</si>
  <si>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</si>
  <si>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</si>
  <si>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</si>
  <si>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</si>
  <si>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</si>
  <si>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</si>
  <si>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</si>
  <si>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</si>
  <si>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</si>
  <si>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</si>
  <si>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</si>
  <si>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</si>
  <si>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</si>
  <si>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</si>
  <si>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</si>
  <si>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</si>
  <si>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</si>
  <si>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</si>
  <si>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</si>
  <si>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</si>
  <si>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</si>
  <si>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</si>
  <si>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</si>
  <si>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</si>
  <si>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</si>
  <si>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</si>
  <si>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</si>
  <si>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</si>
  <si>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</si>
  <si>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</si>
  <si>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</si>
  <si>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</si>
  <si>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</si>
  <si>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</si>
  <si>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</si>
  <si>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</si>
  <si>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</si>
  <si>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</si>
  <si>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</si>
  <si>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</si>
  <si>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</si>
  <si>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</si>
  <si>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</si>
  <si>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</si>
  <si>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</si>
  <si>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</si>
  <si>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</si>
  <si>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</si>
  <si>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</si>
  <si>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</si>
  <si>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</si>
  <si>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</si>
  <si>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</si>
  <si>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</si>
  <si>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</si>
  <si>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</si>
  <si>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</si>
  <si>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</si>
  <si>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</si>
  <si>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</si>
  <si>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</si>
  <si>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</si>
  <si>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</si>
  <si>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</si>
  <si>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</si>
  <si>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</si>
  <si>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</si>
  <si>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</si>
  <si>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</si>
  <si>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</si>
  <si>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</si>
  <si>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</si>
  <si>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</si>
  <si>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</si>
  <si>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</si>
  <si>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</si>
  <si>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</si>
  <si>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</si>
  <si>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</si>
  <si>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</si>
  <si>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</si>
  <si>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</si>
  <si>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</si>
  <si>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</si>
  <si>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</si>
  <si>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</si>
  <si>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</si>
  <si>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</si>
  <si>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</si>
  <si>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</si>
  <si>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</si>
  <si>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</si>
  <si>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</si>
  <si>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</si>
  <si>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</si>
  <si>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</si>
  <si>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</si>
  <si>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</si>
  <si>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</si>
  <si>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</si>
  <si>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</si>
  <si>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</si>
  <si>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</si>
  <si>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</si>
  <si>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</si>
  <si>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</si>
  <si>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</si>
  <si>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</si>
  <si>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</si>
  <si>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</si>
  <si>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</si>
  <si>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</si>
  <si>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</si>
  <si>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</si>
  <si>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</si>
  <si>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</si>
  <si>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</si>
  <si>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</si>
  <si>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</si>
  <si>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</si>
  <si>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</si>
  <si>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</si>
  <si>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</si>
  <si>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</si>
  <si>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</si>
  <si>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</si>
  <si>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</si>
  <si>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</si>
  <si>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</si>
  <si>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</si>
  <si>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</si>
  <si>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</si>
  <si>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</si>
  <si>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</si>
  <si>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</si>
  <si>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</si>
  <si>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</si>
  <si>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</si>
  <si>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</si>
  <si>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</si>
  <si>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</si>
  <si>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</si>
  <si>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</si>
  <si>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</si>
  <si>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</si>
  <si>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</si>
  <si>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</si>
  <si>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</si>
  <si>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</si>
  <si>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</si>
  <si>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</si>
  <si>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</si>
  <si>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</si>
  <si>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</si>
  <si>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</si>
  <si>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</si>
  <si>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</si>
  <si>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</si>
  <si>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</si>
  <si>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</si>
  <si>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</si>
  <si>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</si>
  <si>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</si>
  <si>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</si>
  <si>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</si>
  <si>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</si>
  <si>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</si>
  <si>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</si>
  <si>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</si>
  <si>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</si>
  <si>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</si>
  <si>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</si>
  <si>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</si>
  <si>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</si>
  <si>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</si>
  <si>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</si>
  <si>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</si>
  <si>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</si>
  <si>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</si>
  <si>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</si>
  <si>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</si>
  <si>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</si>
  <si>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</si>
  <si>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</si>
  <si>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</si>
  <si>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</si>
  <si>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</si>
  <si>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</si>
  <si>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</si>
  <si>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</si>
  <si>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</si>
  <si>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</si>
  <si>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</si>
  <si>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</si>
  <si>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</si>
  <si>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</si>
  <si>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</si>
  <si>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</si>
  <si>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</si>
  <si>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</si>
  <si>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</si>
  <si>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</si>
  <si>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</si>
  <si>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</si>
  <si>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</si>
  <si>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</si>
  <si>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</si>
  <si>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</si>
  <si>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</si>
  <si>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</si>
  <si>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</si>
  <si>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</si>
  <si>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</si>
  <si>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</si>
  <si>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</si>
  <si>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</si>
  <si>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</si>
  <si>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</si>
  <si>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</si>
  <si>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</si>
  <si>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</si>
  <si>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</si>
  <si>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</si>
  <si>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</si>
  <si>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</si>
  <si>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</si>
  <si>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</si>
  <si>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</si>
  <si>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</si>
  <si>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</si>
  <si>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</si>
  <si>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</si>
  <si>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</si>
  <si>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</si>
  <si>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</si>
  <si>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</si>
  <si>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</si>
  <si>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</si>
  <si>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</si>
  <si>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</si>
  <si>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</si>
  <si>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</si>
  <si>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</si>
  <si>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</si>
  <si>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</si>
  <si>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</si>
  <si>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</si>
  <si>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</si>
  <si>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</si>
  <si>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</si>
  <si>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</si>
  <si>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</si>
  <si>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</si>
  <si>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</si>
  <si>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</si>
  <si>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</si>
  <si>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</si>
  <si>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</si>
  <si>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</si>
  <si>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</si>
  <si>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</si>
  <si>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</si>
  <si>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</si>
  <si>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</si>
  <si>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</si>
  <si>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</si>
  <si>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</si>
  <si>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</si>
  <si>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</si>
  <si>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</si>
  <si>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</si>
  <si>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</si>
  <si>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</si>
  <si>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</si>
  <si>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</si>
  <si>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</si>
  <si>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</si>
  <si>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</si>
  <si>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</si>
  <si>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</si>
  <si>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</si>
  <si>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</si>
  <si>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</si>
  <si>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</si>
  <si>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</si>
  <si>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</si>
  <si>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</si>
  <si>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</si>
  <si>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</si>
  <si>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</si>
  <si>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</si>
  <si>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</si>
  <si>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</si>
  <si>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</si>
  <si>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</si>
  <si>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</si>
  <si>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</si>
  <si>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</si>
  <si>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</si>
  <si>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</si>
  <si>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</si>
  <si>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</si>
  <si>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</si>
  <si>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</si>
  <si>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</si>
  <si>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</si>
  <si>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</si>
  <si>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</si>
  <si>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</si>
  <si>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</si>
  <si>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</si>
  <si>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</si>
  <si>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</si>
  <si>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</si>
  <si>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</si>
  <si>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</si>
  <si>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</si>
  <si>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</si>
  <si>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</si>
  <si>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</si>
  <si>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</si>
  <si>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</si>
  <si>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</si>
  <si>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</si>
  <si>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</si>
  <si>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</si>
  <si>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</si>
  <si>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</si>
  <si>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</si>
  <si>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</si>
  <si>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</si>
  <si>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</si>
  <si>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</si>
  <si>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</si>
  <si>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</si>
  <si>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</si>
  <si>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</si>
  <si>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</si>
  <si>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</si>
  <si>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</si>
  <si>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</si>
  <si>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</si>
  <si>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</si>
  <si>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</si>
  <si>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</si>
  <si>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</si>
  <si>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</si>
  <si>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</si>
  <si>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</si>
  <si>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</si>
  <si>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</si>
  <si>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</si>
  <si>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</si>
  <si>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</si>
  <si>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</si>
  <si>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</si>
  <si>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</si>
  <si>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</si>
  <si>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</si>
  <si>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</si>
  <si>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</si>
  <si>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</si>
  <si>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</si>
  <si>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</si>
  <si>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</si>
  <si>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</si>
  <si>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</si>
  <si>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</si>
  <si>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</si>
  <si>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</si>
  <si>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</si>
  <si>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</si>
  <si>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</si>
  <si>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</si>
  <si>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</si>
  <si>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</si>
  <si>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</si>
  <si>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</si>
  <si>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</si>
  <si>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</si>
  <si>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</si>
  <si>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</si>
  <si>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</si>
  <si>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</si>
  <si>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</si>
  <si>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</si>
  <si>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</si>
  <si>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</si>
  <si>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</si>
  <si>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</si>
  <si>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</si>
  <si>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</si>
  <si>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</si>
  <si>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</si>
  <si>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</si>
  <si>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</si>
  <si>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</si>
  <si>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</si>
  <si>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</si>
  <si>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</si>
  <si>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</si>
  <si>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</si>
  <si>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</si>
  <si>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</si>
  <si>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</si>
  <si>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</si>
  <si>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</si>
  <si>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</si>
  <si>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</si>
  <si>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</si>
  <si>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</si>
  <si>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</si>
  <si>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</si>
  <si>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</si>
  <si>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</si>
  <si>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</si>
  <si>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</si>
  <si>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</si>
  <si>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</si>
  <si>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</si>
  <si>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</si>
  <si>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</si>
  <si>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</si>
  <si>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</si>
  <si>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</si>
  <si>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</si>
  <si>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</si>
  <si>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</si>
  <si>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</si>
  <si>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</si>
  <si>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</si>
  <si>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</si>
  <si>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</si>
  <si>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</si>
  <si>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</si>
  <si>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</si>
  <si>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</si>
  <si>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</si>
  <si>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</si>
  <si>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</si>
  <si>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</si>
  <si>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</si>
  <si>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</si>
  <si>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</si>
  <si>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</si>
  <si>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</si>
  <si>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</si>
  <si>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</si>
  <si>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</si>
  <si>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</si>
  <si>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</si>
  <si>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</si>
  <si>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</si>
  <si>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</si>
  <si>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</si>
  <si>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</si>
  <si>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</si>
  <si>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</si>
  <si>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</si>
  <si>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</si>
  <si>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</si>
  <si>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</si>
  <si>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</si>
  <si>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</si>
  <si>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</si>
  <si>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</si>
  <si>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</si>
  <si>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</si>
  <si>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</si>
  <si>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</si>
  <si>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</si>
  <si>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</si>
  <si>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</si>
  <si>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</si>
  <si>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</si>
  <si>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</si>
  <si>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</si>
  <si>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</si>
  <si>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</si>
  <si>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</si>
  <si>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</si>
  <si>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</si>
  <si>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</si>
  <si>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</si>
  <si>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</si>
  <si>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</si>
  <si>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</si>
  <si>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</si>
  <si>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</si>
  <si>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</si>
  <si>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</si>
  <si>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</si>
  <si>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</si>
  <si>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</si>
  <si>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</si>
  <si>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</si>
  <si>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</si>
  <si>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</si>
  <si>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</si>
  <si>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</si>
  <si>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</si>
  <si>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</si>
  <si>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</si>
  <si>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</si>
  <si>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</si>
  <si>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</si>
  <si>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</si>
  <si>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</si>
  <si>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</si>
  <si>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</si>
  <si>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</si>
  <si>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</si>
  <si>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</si>
  <si>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</si>
  <si>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</si>
  <si>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</si>
  <si>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</si>
  <si>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</si>
  <si>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</si>
  <si>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</si>
  <si>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</si>
  <si>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</si>
  <si>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</si>
  <si>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</si>
  <si>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</si>
  <si>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</si>
  <si>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</si>
  <si>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</si>
  <si>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</si>
  <si>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</si>
  <si>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</si>
  <si>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</si>
  <si>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</si>
  <si>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</si>
  <si>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</si>
  <si>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</si>
  <si>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</si>
  <si>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</si>
  <si>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</si>
  <si>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</si>
  <si>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</si>
  <si>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</si>
  <si>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</si>
  <si>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</si>
  <si>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</si>
  <si>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</si>
  <si>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</si>
  <si>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</si>
  <si>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</si>
  <si>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</si>
  <si>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</si>
  <si>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</si>
  <si>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</si>
  <si>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</si>
  <si>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</si>
  <si>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</si>
  <si>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</si>
  <si>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</si>
  <si>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</si>
  <si>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</si>
  <si>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</si>
  <si>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</si>
  <si>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</si>
  <si>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</si>
  <si>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</si>
  <si>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</si>
  <si>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</si>
  <si>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</si>
  <si>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</si>
  <si>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</si>
  <si>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</si>
  <si>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</si>
  <si>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</si>
  <si>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</si>
  <si>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</si>
  <si>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</si>
  <si>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</si>
  <si>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</si>
  <si>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</si>
  <si>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</si>
  <si>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</si>
  <si>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</si>
  <si>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</si>
  <si>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</si>
  <si>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</si>
  <si>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</si>
  <si>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</si>
  <si>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</si>
  <si>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</si>
  <si>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</si>
  <si>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</si>
  <si>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</si>
  <si>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</si>
  <si>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</si>
  <si>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</si>
  <si>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</si>
  <si>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</si>
  <si>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</si>
  <si>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</si>
  <si>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</si>
  <si>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</si>
  <si>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</si>
  <si>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</si>
  <si>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</si>
  <si>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</si>
  <si>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</si>
  <si>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</si>
  <si>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</si>
  <si>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</si>
  <si>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</si>
  <si>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</si>
  <si>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</si>
  <si>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</si>
  <si>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</si>
  <si>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</si>
  <si>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</si>
  <si>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</si>
  <si>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</si>
  <si>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</si>
  <si>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</si>
  <si>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</si>
  <si>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</si>
  <si>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</si>
  <si>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</si>
  <si>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</si>
  <si>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</si>
  <si>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</si>
  <si>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</si>
  <si>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</si>
  <si>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</si>
  <si>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</si>
  <si>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</si>
  <si>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</si>
  <si>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</si>
  <si>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</si>
  <si>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</si>
  <si>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</si>
  <si>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</si>
  <si>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</si>
  <si>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</si>
  <si>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</si>
  <si>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</si>
  <si>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</si>
  <si>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</si>
  <si>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</si>
  <si>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</si>
  <si>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</si>
  <si>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</si>
  <si>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</si>
  <si>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</si>
  <si>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</si>
  <si>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</si>
  <si>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</si>
  <si>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</si>
  <si>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</si>
  <si>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</si>
  <si>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</si>
  <si>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</si>
  <si>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</si>
  <si>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</si>
  <si>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</si>
  <si>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</si>
  <si>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</si>
  <si>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</si>
  <si>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</si>
  <si>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</si>
  <si>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</si>
  <si>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</si>
  <si>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</si>
  <si>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</si>
  <si>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</si>
  <si>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</si>
  <si>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</si>
  <si>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</si>
  <si>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</si>
  <si>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</si>
  <si>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</si>
  <si>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</si>
  <si>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</si>
  <si>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</si>
  <si>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</si>
  <si>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</si>
  <si>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</si>
  <si>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</si>
  <si>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</si>
  <si>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</si>
  <si>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</si>
  <si>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</si>
  <si>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</si>
  <si>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</si>
  <si>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</si>
  <si>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</si>
  <si>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</si>
  <si>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</si>
  <si>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</si>
  <si>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</si>
  <si>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</si>
  <si>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</si>
  <si>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</si>
  <si>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</si>
  <si>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</si>
  <si>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</si>
  <si>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</si>
  <si>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</si>
  <si>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</si>
  <si>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</si>
  <si>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</si>
  <si>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</si>
  <si>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</si>
  <si>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</si>
  <si>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</si>
  <si>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</si>
  <si>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</si>
  <si>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</si>
  <si>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</si>
  <si>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</si>
  <si>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</si>
  <si>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</si>
  <si>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</si>
  <si>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</si>
  <si>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</si>
  <si>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</si>
  <si>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</si>
  <si>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</si>
  <si>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</si>
  <si>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</si>
  <si>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</si>
  <si>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</si>
  <si>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</si>
  <si>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</si>
  <si>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</si>
  <si>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</si>
  <si>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</si>
  <si>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</si>
  <si>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</si>
  <si>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</si>
  <si>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</si>
  <si>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</si>
  <si>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</si>
  <si>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</si>
  <si>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</si>
  <si>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</si>
  <si>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</si>
  <si>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</si>
  <si>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</si>
  <si>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</si>
  <si>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</si>
  <si>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</si>
  <si>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</si>
  <si>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</si>
  <si>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</si>
  <si>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</si>
  <si>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</si>
  <si>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</si>
  <si>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</si>
  <si>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</si>
  <si>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</si>
  <si>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</si>
  <si>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</si>
  <si>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</si>
  <si>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</si>
  <si>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</si>
  <si>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</si>
  <si>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</si>
  <si>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</si>
  <si>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</si>
  <si>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</si>
  <si>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</si>
  <si>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</si>
  <si>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</si>
  <si>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</si>
  <si>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</si>
  <si>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</si>
  <si>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</si>
  <si>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</si>
  <si>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</si>
  <si>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</si>
  <si>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</si>
  <si>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</si>
  <si>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</si>
  <si>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</si>
  <si>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</si>
  <si>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</si>
  <si>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</si>
  <si>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</si>
  <si>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</si>
  <si>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</si>
  <si>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</si>
  <si>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</si>
  <si>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</si>
  <si>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</si>
  <si>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</si>
  <si>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</si>
  <si>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</si>
  <si>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</si>
  <si>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</si>
  <si>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</si>
  <si>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</si>
  <si>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</si>
  <si>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</si>
  <si>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</si>
  <si>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</si>
  <si>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</si>
  <si>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</si>
  <si>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</si>
  <si>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</si>
  <si>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</si>
  <si>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</si>
  <si>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</si>
  <si>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</si>
  <si>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</si>
  <si>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</si>
  <si>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</si>
  <si>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</si>
  <si>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</si>
  <si>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</si>
  <si>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</si>
  <si>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</si>
  <si>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</si>
  <si>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</si>
  <si>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</si>
  <si>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</si>
  <si>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</si>
  <si>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</si>
  <si>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</si>
  <si>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</si>
  <si>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</si>
  <si>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</si>
  <si>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</si>
  <si>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</si>
  <si>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</si>
  <si>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</si>
  <si>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</si>
  <si>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</si>
  <si>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</si>
  <si>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</si>
  <si>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</si>
  <si>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</si>
  <si>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</si>
  <si>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</si>
  <si>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</si>
  <si>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</si>
  <si>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</si>
  <si>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</si>
  <si>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</si>
  <si>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</si>
  <si>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</si>
  <si>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</si>
  <si>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</si>
  <si>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</si>
  <si>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</si>
  <si>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</si>
  <si>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</si>
  <si>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</si>
  <si>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</si>
  <si>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</si>
  <si>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</si>
  <si>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</si>
  <si>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</si>
  <si>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</si>
  <si>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</si>
  <si>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</si>
  <si>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</si>
  <si>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</si>
  <si>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</si>
  <si>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</si>
  <si>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</si>
  <si>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</si>
  <si>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</si>
  <si>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</si>
  <si>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</si>
  <si>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</si>
  <si>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</si>
  <si>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</si>
  <si>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</si>
  <si>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</si>
  <si>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</si>
  <si>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</si>
  <si>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</si>
  <si>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</si>
  <si>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</si>
  <si>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</si>
  <si>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</si>
  <si>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</si>
  <si>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</si>
  <si>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</si>
  <si>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</si>
  <si>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</si>
  <si>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</si>
  <si>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</si>
  <si>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</si>
  <si>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</si>
  <si>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</si>
  <si>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</si>
  <si>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</si>
  <si>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</si>
  <si>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</si>
  <si>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</si>
  <si>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</si>
  <si>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</si>
  <si>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</si>
  <si>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</si>
  <si>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</si>
  <si>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</si>
  <si>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</si>
  <si>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</si>
  <si>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</si>
  <si>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</si>
  <si>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</si>
  <si>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</si>
  <si>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</si>
  <si>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</si>
  <si>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</si>
  <si>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</si>
  <si>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</si>
  <si>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</si>
  <si>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</si>
  <si>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</si>
  <si>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</si>
  <si>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</si>
  <si>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</si>
  <si>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</si>
  <si>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</si>
  <si>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</si>
  <si>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</si>
  <si>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</si>
  <si>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</si>
  <si>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</si>
  <si>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</si>
  <si>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</si>
  <si>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</si>
  <si>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</si>
  <si>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</si>
  <si>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</si>
  <si>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</si>
  <si>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</si>
  <si>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</si>
  <si>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</si>
  <si>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</si>
  <si>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</si>
  <si>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</si>
  <si>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</si>
  <si>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</si>
  <si>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</si>
  <si>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</si>
  <si>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</si>
  <si>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</si>
  <si>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</si>
  <si>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</si>
  <si>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</si>
  <si>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</si>
  <si>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</si>
  <si>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</si>
  <si>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</si>
  <si>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</si>
  <si>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</si>
  <si>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</si>
  <si>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</si>
  <si>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</si>
  <si>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</si>
  <si>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</si>
  <si>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</si>
  <si>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</si>
  <si>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</si>
  <si>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</si>
  <si>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</si>
  <si>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</si>
  <si>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</si>
  <si>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</si>
  <si>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</si>
  <si>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</si>
  <si>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</si>
  <si>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</si>
  <si>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</si>
  <si>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</si>
  <si>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</si>
  <si>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</si>
  <si>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</si>
  <si>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</si>
  <si>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</si>
  <si>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</si>
  <si>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</si>
  <si>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</si>
  <si>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</si>
  <si>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</si>
  <si>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</si>
  <si>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</si>
  <si>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</si>
  <si>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</si>
  <si>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</si>
  <si>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</si>
  <si>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</si>
  <si>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</si>
  <si>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</si>
  <si>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</si>
  <si>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</si>
  <si>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</si>
  <si>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</si>
  <si>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</si>
  <si>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</si>
  <si>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</si>
  <si>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</si>
  <si>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</si>
  <si>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</si>
  <si>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</si>
  <si>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</si>
  <si>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</si>
  <si>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</si>
  <si>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</si>
  <si>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</si>
  <si>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</si>
  <si>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</si>
  <si>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</si>
  <si>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</si>
  <si>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</si>
  <si>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</si>
  <si>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</si>
  <si>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</si>
  <si>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</si>
  <si>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</si>
  <si>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</si>
  <si>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</si>
  <si>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</si>
  <si>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</si>
  <si>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</si>
  <si>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</si>
  <si>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</si>
  <si>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</si>
  <si>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</si>
  <si>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</si>
  <si>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</si>
  <si>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</si>
  <si>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</si>
  <si>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</si>
  <si>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</si>
  <si>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</si>
  <si>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</si>
  <si>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</si>
  <si>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</si>
  <si>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</si>
  <si>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</si>
  <si>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</si>
  <si>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</si>
  <si>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</si>
  <si>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</si>
  <si>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</si>
  <si>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</si>
  <si>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</si>
  <si>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</si>
  <si>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</si>
  <si>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</si>
  <si>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</si>
  <si>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</si>
  <si>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</si>
  <si>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</si>
  <si>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</si>
  <si>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</si>
  <si>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</si>
  <si>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</si>
  <si>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</si>
  <si>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</si>
  <si>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</si>
  <si>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</si>
  <si>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</si>
  <si>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</si>
  <si>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</si>
  <si>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</si>
  <si>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</si>
  <si>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</si>
  <si>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</si>
  <si>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</si>
  <si>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</si>
  <si>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</si>
  <si>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</si>
  <si>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</si>
  <si>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</si>
  <si>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</si>
  <si>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</si>
  <si>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</si>
  <si>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</si>
  <si>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</si>
  <si>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</si>
  <si>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</si>
  <si>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</si>
  <si>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</si>
  <si>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</si>
  <si>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</si>
  <si>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</si>
  <si>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</si>
  <si>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</si>
  <si>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</si>
  <si>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</si>
  <si>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</si>
  <si>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</si>
  <si>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</si>
  <si>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</si>
  <si>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</si>
  <si>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</si>
  <si>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</si>
  <si>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</si>
  <si>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</si>
  <si>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</si>
  <si>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</si>
  <si>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</si>
  <si>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</si>
  <si>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</si>
  <si>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</si>
  <si>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</si>
  <si>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</si>
  <si>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</si>
  <si>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</si>
  <si>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</si>
  <si>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</si>
  <si>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</si>
  <si>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</si>
  <si>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</si>
  <si>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</si>
  <si>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</si>
  <si>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</si>
  <si>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</si>
  <si>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</si>
  <si>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</si>
  <si>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</si>
  <si>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</si>
  <si>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</si>
  <si>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</si>
  <si>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</si>
  <si>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</si>
  <si>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</si>
  <si>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</si>
  <si>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</si>
  <si>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</si>
  <si>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</si>
  <si>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</si>
  <si>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</si>
  <si>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</si>
  <si>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</si>
  <si>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</si>
  <si>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</si>
  <si>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</si>
  <si>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</si>
  <si>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</si>
  <si>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</si>
  <si>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</si>
  <si>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</si>
  <si>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</si>
  <si>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</si>
  <si>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</si>
  <si>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</si>
  <si>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</si>
  <si>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</si>
  <si>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</si>
  <si>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</si>
  <si>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</si>
  <si>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</si>
  <si>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</si>
  <si>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</si>
  <si>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</si>
  <si>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</si>
  <si>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</si>
  <si>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</si>
  <si>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</si>
  <si>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</si>
  <si>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</si>
  <si>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</si>
  <si>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</si>
  <si>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</si>
  <si>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</si>
  <si>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</si>
  <si>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</si>
  <si>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</si>
  <si>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</si>
  <si>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</si>
  <si>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</si>
  <si>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</si>
  <si>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</si>
  <si>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</si>
  <si>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</si>
  <si>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</si>
  <si>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</si>
  <si>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</si>
  <si>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</si>
  <si>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</si>
  <si>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</si>
  <si>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</si>
  <si>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</si>
  <si>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</si>
  <si>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</si>
  <si>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</si>
  <si>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</si>
  <si>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</si>
  <si>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</si>
  <si>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</si>
  <si>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</si>
  <si>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</si>
  <si>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</si>
  <si>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</si>
  <si>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</si>
  <si>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</si>
  <si>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</si>
  <si>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</si>
  <si>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</si>
  <si>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</si>
  <si>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</si>
  <si>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</si>
  <si>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</si>
  <si>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</si>
  <si>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</si>
  <si>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</si>
  <si>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</si>
  <si>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</si>
  <si>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</si>
  <si>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</si>
  <si>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</si>
  <si>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</si>
  <si>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</si>
  <si>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</si>
  <si>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</si>
  <si>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</si>
  <si>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</si>
  <si>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</si>
  <si>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</si>
  <si>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</si>
  <si>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</si>
  <si>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</si>
  <si>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</si>
  <si>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</si>
  <si>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</si>
  <si>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</si>
  <si>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</si>
  <si>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</si>
  <si>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</si>
  <si>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</si>
  <si>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</si>
  <si>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</si>
  <si>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</si>
  <si>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</si>
  <si>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</si>
  <si>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</si>
  <si>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</si>
  <si>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</si>
  <si>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</si>
  <si>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</si>
  <si>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</si>
  <si>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</si>
  <si>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</si>
  <si>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</si>
  <si>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</si>
  <si>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</si>
  <si>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</si>
  <si>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</si>
  <si>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</si>
  <si>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</si>
  <si>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</si>
  <si>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</si>
  <si>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</si>
  <si>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</si>
  <si>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</si>
  <si>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</si>
  <si>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</si>
  <si>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</si>
  <si>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</si>
  <si>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</si>
  <si>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</si>
  <si>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</si>
  <si>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</si>
  <si>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</si>
  <si>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</si>
  <si>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</si>
  <si>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</si>
  <si>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</si>
  <si>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</si>
  <si>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</si>
  <si>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</si>
  <si>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</si>
  <si>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</si>
  <si>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</si>
  <si>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</si>
  <si>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</si>
  <si>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</si>
  <si>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</si>
  <si>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</si>
  <si>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</si>
  <si>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</si>
  <si>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</si>
  <si>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</si>
  <si>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</si>
  <si>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</si>
  <si>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</si>
  <si>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</si>
  <si>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</si>
  <si>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</si>
  <si>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</si>
  <si>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</si>
  <si>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</si>
  <si>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</si>
  <si>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</si>
  <si>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</si>
  <si>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</si>
  <si>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</si>
  <si>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</si>
  <si>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</si>
  <si>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</si>
  <si>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</si>
  <si>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</si>
  <si>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</si>
  <si>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</si>
  <si>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</si>
  <si>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</si>
  <si>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</si>
  <si>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</si>
  <si>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</si>
  <si>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</si>
  <si>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</si>
  <si>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</si>
  <si>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</si>
  <si>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</si>
  <si>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</si>
  <si>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</si>
  <si>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</si>
  <si>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</si>
  <si>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</si>
  <si>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</si>
  <si>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</si>
  <si>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</si>
  <si>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</si>
  <si>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</si>
  <si>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</si>
  <si>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</si>
  <si>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</si>
  <si>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</si>
  <si>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</si>
  <si>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</si>
  <si>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</si>
  <si>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</si>
  <si>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</si>
  <si>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</si>
  <si>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</si>
  <si>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</si>
  <si>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</si>
  <si>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</si>
  <si>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</si>
  <si>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</si>
  <si>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</si>
  <si>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</si>
  <si>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</si>
  <si>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</si>
  <si>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</si>
  <si>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</si>
  <si>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</si>
  <si>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</si>
  <si>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</si>
  <si>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</si>
  <si>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</si>
  <si>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</si>
  <si>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</si>
  <si>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</si>
  <si>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</si>
  <si>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</si>
  <si>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</si>
  <si>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</si>
  <si>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</si>
  <si>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</si>
  <si>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</si>
  <si>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</si>
  <si>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</si>
  <si>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</si>
  <si>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</si>
  <si>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</si>
  <si>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</si>
  <si>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</si>
  <si>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</si>
  <si>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</si>
  <si>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</si>
  <si>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</si>
  <si>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</si>
  <si>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</si>
  <si>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</si>
  <si>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</si>
  <si>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</si>
  <si>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</si>
  <si>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</si>
  <si>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</si>
  <si>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</si>
  <si>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</si>
  <si>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</si>
  <si>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</si>
  <si>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</si>
  <si>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</si>
  <si>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</si>
  <si>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</si>
  <si>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</si>
  <si>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</si>
  <si>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</si>
  <si>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</si>
  <si>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</si>
  <si>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</si>
  <si>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</si>
  <si>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</si>
  <si>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</si>
  <si>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</si>
  <si>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</si>
  <si>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</si>
  <si>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</si>
  <si>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</si>
  <si>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</si>
  <si>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</si>
  <si>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</si>
  <si>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</si>
  <si>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</si>
  <si>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</si>
  <si>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</si>
  <si>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</si>
  <si>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</si>
  <si>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</si>
  <si>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</si>
  <si>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</si>
  <si>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</si>
  <si>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</si>
  <si>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</si>
  <si>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</si>
  <si>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</si>
  <si>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</si>
  <si>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</si>
  <si>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</si>
  <si>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</si>
  <si>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</si>
  <si>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</si>
  <si>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</si>
  <si>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</si>
  <si>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</si>
  <si>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</si>
  <si>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</si>
  <si>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</si>
  <si>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</si>
  <si>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</si>
  <si>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</si>
  <si>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</si>
  <si>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</si>
  <si>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</si>
  <si>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</si>
  <si>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</si>
  <si>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</si>
  <si>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</si>
  <si>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</si>
  <si>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</si>
  <si>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</si>
  <si>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</si>
  <si>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</si>
  <si>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</si>
  <si>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</si>
  <si>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</si>
  <si>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</si>
  <si>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</si>
  <si>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</si>
  <si>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</si>
  <si>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</si>
  <si>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</si>
  <si>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</si>
  <si>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</si>
  <si>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</si>
  <si>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</si>
  <si>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</si>
  <si>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</si>
  <si>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</si>
  <si>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</si>
  <si>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</si>
  <si>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</si>
  <si>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</si>
  <si>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</si>
  <si>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</si>
  <si>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</si>
  <si>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</si>
  <si>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</si>
  <si>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</si>
  <si>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</si>
  <si>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</si>
  <si>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</si>
  <si>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</si>
  <si>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</si>
  <si>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</si>
  <si>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</si>
  <si>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</si>
  <si>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</si>
  <si>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</si>
  <si>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</si>
  <si>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</si>
  <si>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</si>
  <si>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</si>
  <si>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</si>
  <si>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</si>
  <si>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</si>
  <si>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</si>
  <si>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</si>
  <si>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</si>
  <si>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</si>
  <si>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</si>
  <si>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</si>
  <si>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</si>
  <si>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</si>
  <si>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</si>
  <si>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</si>
  <si>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</si>
  <si>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</si>
  <si>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</si>
  <si>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</si>
  <si>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</si>
  <si>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</si>
  <si>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</si>
  <si>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</si>
  <si>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</si>
  <si>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</si>
  <si>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</si>
  <si>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</si>
  <si>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</si>
  <si>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</si>
  <si>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</si>
  <si>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</si>
  <si>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</si>
  <si>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</si>
  <si>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</si>
  <si>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</si>
  <si>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</si>
  <si>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</si>
  <si>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</si>
  <si>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</si>
  <si>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</si>
  <si>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</si>
  <si>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</si>
  <si>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</si>
  <si>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</si>
  <si>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</si>
  <si>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</si>
  <si>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</si>
  <si>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</si>
  <si>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</si>
  <si>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</si>
  <si>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</si>
  <si>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</si>
  <si>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</si>
  <si>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</si>
  <si>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</si>
  <si>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</si>
  <si>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</si>
  <si>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</si>
  <si>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</si>
  <si>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</si>
  <si>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</si>
  <si>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</si>
  <si>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</si>
  <si>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</si>
  <si>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</si>
  <si>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</si>
  <si>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</si>
  <si>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</si>
  <si>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</si>
  <si>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</si>
  <si>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</si>
  <si>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</si>
  <si>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</si>
  <si>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</si>
  <si>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</si>
  <si>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</si>
  <si>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</si>
  <si>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</si>
  <si>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</si>
  <si>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</si>
  <si>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</si>
  <si>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</si>
  <si>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</si>
  <si>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</si>
  <si>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</si>
  <si>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</si>
  <si>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</si>
  <si>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</si>
  <si>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</si>
  <si>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</si>
  <si>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</si>
  <si>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</si>
  <si>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</si>
  <si>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</si>
  <si>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</si>
  <si>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</si>
  <si>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</si>
  <si>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</si>
  <si>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</si>
  <si>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</si>
  <si>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</si>
  <si>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</si>
  <si>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</si>
  <si>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</si>
  <si>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</si>
  <si>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</si>
  <si>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</si>
  <si>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</si>
  <si>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</si>
  <si>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</si>
  <si>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</si>
  <si>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</si>
  <si>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</si>
  <si>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</si>
  <si>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</si>
  <si>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</si>
  <si>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</si>
  <si>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</si>
  <si>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</si>
  <si>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</si>
  <si>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</si>
  <si>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</si>
  <si>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</si>
  <si>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</si>
  <si>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</si>
  <si>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</si>
  <si>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</si>
  <si>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</si>
  <si>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</si>
  <si>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</si>
  <si>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</si>
  <si>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</si>
  <si>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</si>
  <si>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</si>
  <si>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</si>
  <si>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</si>
  <si>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</si>
  <si>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</si>
  <si>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</si>
  <si>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</si>
  <si>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</si>
  <si>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</si>
  <si>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</si>
  <si>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</si>
  <si>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</si>
  <si>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</si>
  <si>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</si>
  <si>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</si>
  <si>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</si>
  <si>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</si>
  <si>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</si>
  <si>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</si>
  <si>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</si>
  <si>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</si>
  <si>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</si>
  <si>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</si>
  <si>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</si>
  <si>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</si>
  <si>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</si>
  <si>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</si>
  <si>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</si>
  <si>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</si>
  <si>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</si>
  <si>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</si>
  <si>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</si>
  <si>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</si>
  <si>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</si>
  <si>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</si>
  <si>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</si>
  <si>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</si>
  <si>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</si>
  <si>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</si>
  <si>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</si>
  <si>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</si>
  <si>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</si>
  <si>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</si>
  <si>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</si>
  <si>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</si>
  <si>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</si>
  <si>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</si>
  <si>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</si>
  <si>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</si>
  <si>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</si>
  <si>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</si>
  <si>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</si>
  <si>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</si>
  <si>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</si>
  <si>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</si>
  <si>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</si>
  <si>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</si>
  <si>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</si>
  <si>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</si>
  <si>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</si>
  <si>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</si>
  <si>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</si>
  <si>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</si>
  <si>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</si>
  <si>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</si>
  <si>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</si>
  <si>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</si>
  <si>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</si>
  <si>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</si>
  <si>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</si>
  <si>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</si>
  <si>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</si>
  <si>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</si>
  <si>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</si>
  <si>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</si>
  <si>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</si>
  <si>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</si>
  <si>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</si>
  <si>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</si>
  <si>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</si>
  <si>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</si>
  <si>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</si>
  <si>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</si>
  <si>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</si>
  <si>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</si>
  <si>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</si>
  <si>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</si>
  <si>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</si>
  <si>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</si>
  <si>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</si>
  <si>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</si>
  <si>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</si>
  <si>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</si>
  <si>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</si>
  <si>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</si>
  <si>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</si>
  <si>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</si>
  <si>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</si>
  <si>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</si>
  <si>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</si>
  <si>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</si>
  <si>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</si>
  <si>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</si>
  <si>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</si>
  <si>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</si>
  <si>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</si>
  <si>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</si>
  <si>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</si>
  <si>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</si>
  <si>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</si>
  <si>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</si>
  <si>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</si>
  <si>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</si>
  <si>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</si>
  <si>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</si>
  <si>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</si>
  <si>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</si>
  <si>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</si>
  <si>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</si>
  <si>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</si>
  <si>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</si>
  <si>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</si>
  <si>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</si>
  <si>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</si>
  <si>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</si>
  <si>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</si>
  <si>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</si>
  <si>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</si>
  <si>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</si>
  <si>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</si>
  <si>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</si>
  <si>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</si>
  <si>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</si>
  <si>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</si>
  <si>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</si>
  <si>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</si>
  <si>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</si>
  <si>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</si>
  <si>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</si>
  <si>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</si>
  <si>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</si>
  <si>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</si>
  <si>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</si>
  <si>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</si>
  <si>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</si>
  <si>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</si>
  <si>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</si>
  <si>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</si>
  <si>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</si>
  <si>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</si>
  <si>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</si>
  <si>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</si>
  <si>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</si>
  <si>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</si>
  <si>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</si>
  <si>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</si>
  <si>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</si>
  <si>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</si>
  <si>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</si>
  <si>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</si>
  <si>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</si>
  <si>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</si>
  <si>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</si>
  <si>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</si>
  <si>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</si>
  <si>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</si>
  <si>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</si>
  <si>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</si>
  <si>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</si>
  <si>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</si>
  <si>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</si>
  <si>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</si>
  <si>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</si>
  <si>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</si>
  <si>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</si>
  <si>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</si>
  <si>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</si>
  <si>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</si>
  <si>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</si>
  <si>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</si>
  <si>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</si>
  <si>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</si>
  <si>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</si>
  <si>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</si>
  <si>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</si>
  <si>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</si>
  <si>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</si>
  <si>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</si>
  <si>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</si>
  <si>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</si>
  <si>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</si>
  <si>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</si>
  <si>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</si>
  <si>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</si>
  <si>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</si>
  <si>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</si>
  <si>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</si>
  <si>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</si>
  <si>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</si>
  <si>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</si>
  <si>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</si>
  <si>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</si>
  <si>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</si>
  <si>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</si>
  <si>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</si>
  <si>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</si>
  <si>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</si>
  <si>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</si>
  <si>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</si>
  <si>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</si>
  <si>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</si>
  <si>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</si>
  <si>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</si>
  <si>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</si>
  <si>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</si>
  <si>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</si>
  <si>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</si>
  <si>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</si>
  <si>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</si>
  <si>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</si>
  <si>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</si>
  <si>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</si>
  <si>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</si>
  <si>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</si>
  <si>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</si>
  <si>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</si>
  <si>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</si>
  <si>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</si>
  <si>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</si>
  <si>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</si>
  <si>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</si>
  <si>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</si>
  <si>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</si>
  <si>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</si>
  <si>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</si>
  <si>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</si>
  <si>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</si>
  <si>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</si>
  <si>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</si>
  <si>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</si>
  <si>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</si>
  <si>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</si>
  <si>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</si>
  <si>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</si>
  <si>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</si>
  <si>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</si>
  <si>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</si>
  <si>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</si>
  <si>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</si>
  <si>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</si>
  <si>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</si>
  <si>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</si>
  <si>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</si>
  <si>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</si>
  <si>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</si>
  <si>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</si>
  <si>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</si>
  <si>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</si>
  <si>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</si>
  <si>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</si>
  <si>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</si>
  <si>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</si>
  <si>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</si>
  <si>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</si>
  <si>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</si>
  <si>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</si>
  <si>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</si>
  <si>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</si>
  <si>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</si>
  <si>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</si>
  <si>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</si>
  <si>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</si>
  <si>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</si>
  <si>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</si>
  <si>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</si>
  <si>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</si>
  <si>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</si>
  <si>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</si>
  <si>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</si>
  <si>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</si>
  <si>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</si>
  <si>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</si>
  <si>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</si>
  <si>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</si>
  <si>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</si>
  <si>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</si>
  <si>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</si>
  <si>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</si>
  <si>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</si>
  <si>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</si>
  <si>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</si>
  <si>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</si>
  <si>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</si>
  <si>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</si>
  <si>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</si>
  <si>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</si>
  <si>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</si>
  <si>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</si>
  <si>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</si>
  <si>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</si>
  <si>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</si>
  <si>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</si>
  <si>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</si>
  <si>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</si>
  <si>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</si>
  <si>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</si>
  <si>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</si>
  <si>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</si>
  <si>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</si>
  <si>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</si>
  <si>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</si>
  <si>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</si>
  <si>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</si>
  <si>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</si>
  <si>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</si>
  <si>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</si>
  <si>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</si>
  <si>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</si>
  <si>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</si>
  <si>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</si>
  <si>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</si>
  <si>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</si>
  <si>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</si>
  <si>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</si>
  <si>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</si>
  <si>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</si>
  <si>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</si>
  <si>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</si>
  <si>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</si>
  <si>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</si>
  <si>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</si>
  <si>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</si>
  <si>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</si>
  <si>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</si>
  <si>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</si>
  <si>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</si>
  <si>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</si>
  <si>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</si>
  <si>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</si>
  <si>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</si>
  <si>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</si>
  <si>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</si>
  <si>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</si>
  <si>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</si>
  <si>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</si>
  <si>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</si>
  <si>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</si>
  <si>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</si>
  <si>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</si>
  <si>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</si>
  <si>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</si>
  <si>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</si>
  <si>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</si>
  <si>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</si>
  <si>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</si>
  <si>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</si>
  <si>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</si>
  <si>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</si>
  <si>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</si>
  <si>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</si>
  <si>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</si>
  <si>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</si>
  <si>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</si>
  <si>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</si>
  <si>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</si>
  <si>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</si>
  <si>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</si>
  <si>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</si>
  <si>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</si>
  <si>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</si>
  <si>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</si>
  <si>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</si>
  <si>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</si>
  <si>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</si>
  <si>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</si>
  <si>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</si>
  <si>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</si>
  <si>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</si>
  <si>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</si>
  <si>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</si>
  <si>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</si>
  <si>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</si>
  <si>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</si>
  <si>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</si>
  <si>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</si>
  <si>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</si>
  <si>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</si>
  <si>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</si>
  <si>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</si>
  <si>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</si>
  <si>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</si>
  <si>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</si>
  <si>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</si>
  <si>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</si>
  <si>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</si>
  <si>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</si>
  <si>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</si>
  <si>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</si>
  <si>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</si>
  <si>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</si>
  <si>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</si>
  <si>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</si>
  <si>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</si>
  <si>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</si>
  <si>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</si>
  <si>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</si>
  <si>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</si>
  <si>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</si>
  <si>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</si>
  <si>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</si>
  <si>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</si>
  <si>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</si>
  <si>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</si>
  <si>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</si>
  <si>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</si>
  <si>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</si>
  <si>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</si>
  <si>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</si>
  <si>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</si>
  <si>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</si>
  <si>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</si>
  <si>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</si>
  <si>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</si>
  <si>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</si>
  <si>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</si>
  <si>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</si>
  <si>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</si>
  <si>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</si>
  <si>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</si>
  <si>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</si>
  <si>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</si>
  <si>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</si>
  <si>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</si>
  <si>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</si>
  <si>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</si>
  <si>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</si>
  <si>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</si>
  <si>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</si>
  <si>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</si>
  <si>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</si>
  <si>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</si>
  <si>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</si>
  <si>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</si>
  <si>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</si>
  <si>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</si>
  <si>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</si>
  <si>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</si>
  <si>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</si>
  <si>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</si>
  <si>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</si>
  <si>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</si>
  <si>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</si>
  <si>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</si>
  <si>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</si>
  <si>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</si>
  <si>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</si>
  <si>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</si>
  <si>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</si>
  <si>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</si>
  <si>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</si>
  <si>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</si>
  <si>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</si>
  <si>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</si>
  <si>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</si>
  <si>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</si>
  <si>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</si>
  <si>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</si>
  <si>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</si>
  <si>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</si>
  <si>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</si>
  <si>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</si>
  <si>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</si>
  <si>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</si>
  <si>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</si>
  <si>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</si>
  <si>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</si>
  <si>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</si>
  <si>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</si>
  <si>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</si>
  <si>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</si>
  <si>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</si>
  <si>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</si>
  <si>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</si>
  <si>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</si>
  <si>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</si>
  <si>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</si>
  <si>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</si>
  <si>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</si>
  <si>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</si>
  <si>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</si>
  <si>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</si>
  <si>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</si>
  <si>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</si>
  <si>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</si>
  <si>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</si>
  <si>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</si>
  <si>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</si>
  <si>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</si>
  <si>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</si>
  <si>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</si>
  <si>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</si>
  <si>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</si>
  <si>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</si>
  <si>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</si>
  <si>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</si>
  <si>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</si>
  <si>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</si>
  <si>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</si>
  <si>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</si>
  <si>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</si>
  <si>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</si>
  <si>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</si>
  <si>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</si>
  <si>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</si>
  <si>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</si>
  <si>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</si>
  <si>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</si>
  <si>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</si>
  <si>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</si>
  <si>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</si>
  <si>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</si>
  <si>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</si>
  <si>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</si>
  <si>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</si>
  <si>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</si>
  <si>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</si>
  <si>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</si>
  <si>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</si>
  <si>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</si>
  <si>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</si>
  <si>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</si>
  <si>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</si>
  <si>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</si>
  <si>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</si>
  <si>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</si>
  <si>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</si>
  <si>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</si>
  <si>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</si>
  <si>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</si>
  <si>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</si>
  <si>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</si>
  <si>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</si>
  <si>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</si>
  <si>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</si>
  <si>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</si>
  <si>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</si>
  <si>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</si>
  <si>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</si>
  <si>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</si>
  <si>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</si>
  <si>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</si>
  <si>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</si>
  <si>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</si>
  <si>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</si>
  <si>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</si>
  <si>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</si>
  <si>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</si>
  <si>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</si>
  <si>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</si>
  <si>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</si>
  <si>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</si>
  <si>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</si>
  <si>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</si>
  <si>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</si>
  <si>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</si>
  <si>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</si>
  <si>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</si>
  <si>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</si>
  <si>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</si>
  <si>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</si>
  <si>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</si>
  <si>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</si>
  <si>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</si>
  <si>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</si>
  <si>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</si>
  <si>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</si>
  <si>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</si>
  <si>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</si>
  <si>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</si>
  <si>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</si>
  <si>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</si>
  <si>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</si>
  <si>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</si>
  <si>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</si>
  <si>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</si>
  <si>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</si>
  <si>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</si>
  <si>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</si>
  <si>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</si>
  <si>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</si>
  <si>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</si>
  <si>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</si>
  <si>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</si>
  <si>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</si>
  <si>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</si>
  <si>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</si>
  <si>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</si>
  <si>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</si>
  <si>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</si>
  <si>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</si>
  <si>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</si>
  <si>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</si>
  <si>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</si>
  <si>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</si>
  <si>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</si>
  <si>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</si>
  <si>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</si>
  <si>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</si>
  <si>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</si>
  <si>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</si>
  <si>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</si>
  <si>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</si>
  <si>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</si>
  <si>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</si>
  <si>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</si>
  <si>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</si>
  <si>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</si>
  <si>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</si>
  <si>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</si>
  <si>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</si>
  <si>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</si>
  <si>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</si>
  <si>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</si>
  <si>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</si>
  <si>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</si>
  <si>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</si>
  <si>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</si>
  <si>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</si>
  <si>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</si>
  <si>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</si>
  <si>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</si>
  <si>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</si>
  <si>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</si>
  <si>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</si>
  <si>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</si>
  <si>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</si>
  <si>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</si>
  <si>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</si>
  <si>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</si>
  <si>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</si>
  <si>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</si>
  <si>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</si>
  <si>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</si>
  <si>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</si>
  <si>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</si>
  <si>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</si>
  <si>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</si>
  <si>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</si>
  <si>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</si>
  <si>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</si>
  <si>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</si>
  <si>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</si>
  <si>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</si>
  <si>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</si>
  <si>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</si>
  <si>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</si>
  <si>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</si>
  <si>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</si>
  <si>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</si>
  <si>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</si>
  <si>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</si>
  <si>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</si>
  <si>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</si>
  <si>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</si>
  <si>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</si>
  <si>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</si>
  <si>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</si>
  <si>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</si>
  <si>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</si>
  <si>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</si>
  <si>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</si>
  <si>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</si>
  <si>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</si>
  <si>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</si>
  <si>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</si>
  <si>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</si>
  <si>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</si>
  <si>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</si>
  <si>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</si>
  <si>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</si>
  <si>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</si>
  <si>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</si>
  <si>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</si>
  <si>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</si>
  <si>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</si>
  <si>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</si>
  <si>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</si>
  <si>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</si>
  <si>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</si>
  <si>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</si>
  <si>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</si>
  <si>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</si>
  <si>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</si>
  <si>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</si>
  <si>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</si>
  <si>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</si>
  <si>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</si>
  <si>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</si>
  <si>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</si>
  <si>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</si>
  <si>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</si>
  <si>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</si>
  <si>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</si>
  <si>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</si>
  <si>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</si>
  <si>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</si>
  <si>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</si>
  <si>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</si>
  <si>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</si>
  <si>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</si>
  <si>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</si>
  <si>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</si>
  <si>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</si>
  <si>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</si>
  <si>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</si>
  <si>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</si>
  <si>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</si>
  <si>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</si>
  <si>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</si>
  <si>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</si>
  <si>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</si>
  <si>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</si>
  <si>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</si>
  <si>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</si>
  <si>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</si>
  <si>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</si>
  <si>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</si>
  <si>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</si>
  <si>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</si>
  <si>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</si>
  <si>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</si>
  <si>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</si>
  <si>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</si>
  <si>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</si>
  <si>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</si>
  <si>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</si>
  <si>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</si>
  <si>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</si>
  <si>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</si>
  <si>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</si>
  <si>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</si>
  <si>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</si>
  <si>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</si>
  <si>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</si>
  <si>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</si>
  <si>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</si>
  <si>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</si>
  <si>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</si>
  <si>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</si>
  <si>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</si>
  <si>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</si>
  <si>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</si>
  <si>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</si>
  <si>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</si>
  <si>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</si>
  <si>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</si>
  <si>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</si>
  <si>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</si>
  <si>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</si>
  <si>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</si>
  <si>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</si>
  <si>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</si>
  <si>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</si>
  <si>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</si>
  <si>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</si>
  <si>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</si>
  <si>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</si>
  <si>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</si>
  <si>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</si>
  <si>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</si>
  <si>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</si>
  <si>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</si>
  <si>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</si>
  <si>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</si>
  <si>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</si>
  <si>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</si>
  <si>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</si>
  <si>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</si>
  <si>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</si>
  <si>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</si>
  <si>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</si>
  <si>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</si>
  <si>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</si>
  <si>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</si>
  <si>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</si>
  <si>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</si>
  <si>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</si>
  <si>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</si>
  <si>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</si>
  <si>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</si>
  <si>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</si>
  <si>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</si>
  <si>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</si>
  <si>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</si>
  <si>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</si>
  <si>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</si>
  <si>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</si>
  <si>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</si>
  <si>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</si>
  <si>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</si>
  <si>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</si>
  <si>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</si>
  <si>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</si>
  <si>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</si>
  <si>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</si>
  <si>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</si>
  <si>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</si>
  <si>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</si>
  <si>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</si>
  <si>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</si>
  <si>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</si>
  <si>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</si>
  <si>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</si>
  <si>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</si>
  <si>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</si>
  <si>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</si>
  <si>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</si>
  <si>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</si>
  <si>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</si>
  <si>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</si>
  <si>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</si>
  <si>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</si>
  <si>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</si>
  <si>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</si>
  <si>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</si>
  <si>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</si>
  <si>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</si>
  <si>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</si>
  <si>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</si>
  <si>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</si>
  <si>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</si>
  <si>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</si>
  <si>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</si>
  <si>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</si>
  <si>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</si>
  <si>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</si>
  <si>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</si>
  <si>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</si>
  <si>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</si>
  <si>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</si>
  <si>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</si>
  <si>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</si>
  <si>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</si>
  <si>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</si>
  <si>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</si>
  <si>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</si>
  <si>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</si>
  <si>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</si>
  <si>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</si>
  <si>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</si>
  <si>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</si>
  <si>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</si>
  <si>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</si>
  <si>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</si>
  <si>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</si>
  <si>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</si>
  <si>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</si>
  <si>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</si>
  <si>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</si>
  <si>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</si>
  <si>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</si>
  <si>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</si>
  <si>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</si>
  <si>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</si>
  <si>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</si>
  <si>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</si>
  <si>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</si>
  <si>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</si>
  <si>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</si>
  <si>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</si>
  <si>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</si>
  <si>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</si>
  <si>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</si>
  <si>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</si>
  <si>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</si>
  <si>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</si>
  <si>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</si>
  <si>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</si>
  <si>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</si>
  <si>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</si>
  <si>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</si>
  <si>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</si>
  <si>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</si>
  <si>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</si>
  <si>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</si>
  <si>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</si>
  <si>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</si>
  <si>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</si>
  <si>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</si>
  <si>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</si>
  <si>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</si>
  <si>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</si>
  <si>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</si>
  <si>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</si>
  <si>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</si>
  <si>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</si>
  <si>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</si>
  <si>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</si>
  <si>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</si>
  <si>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</si>
  <si>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</si>
  <si>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</si>
  <si>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</si>
  <si>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</si>
  <si>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</si>
  <si>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</si>
  <si>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</si>
  <si>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</si>
  <si>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</si>
  <si>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</si>
  <si>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</si>
  <si>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</si>
  <si>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</si>
  <si>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</si>
  <si>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</si>
  <si>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</si>
  <si>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</si>
  <si>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</si>
  <si>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</si>
  <si>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</si>
  <si>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</si>
  <si>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</si>
  <si>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</si>
  <si>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</si>
  <si>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</si>
  <si>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</si>
  <si>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</si>
  <si>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</si>
  <si>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</si>
  <si>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</si>
  <si>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</si>
  <si>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</si>
  <si>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</si>
  <si>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</si>
  <si>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</si>
  <si>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</si>
  <si>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</si>
  <si>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</si>
  <si>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</si>
  <si>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</si>
  <si>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</si>
  <si>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</si>
  <si>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</si>
  <si>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</si>
  <si>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</si>
  <si>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</si>
  <si>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</si>
  <si>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</si>
  <si>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</si>
  <si>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</si>
  <si>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</si>
  <si>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</si>
  <si>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</si>
  <si>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</si>
  <si>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</si>
  <si>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</si>
  <si>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</si>
  <si>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</si>
  <si>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</si>
  <si>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</si>
  <si>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</si>
  <si>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</si>
  <si>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</si>
  <si>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</si>
  <si>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</si>
  <si>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</si>
  <si>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</si>
  <si>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</si>
  <si>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</si>
  <si>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</si>
  <si>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</si>
  <si>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</si>
  <si>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</si>
  <si>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</si>
  <si>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</si>
  <si>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</si>
  <si>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</si>
  <si>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</si>
  <si>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</si>
  <si>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</si>
  <si>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</si>
  <si>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</si>
  <si>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</si>
  <si>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</si>
  <si>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</si>
  <si>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</si>
  <si>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</si>
  <si>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</si>
  <si>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</si>
  <si>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</si>
  <si>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</si>
  <si>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</si>
  <si>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</si>
  <si>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</si>
  <si>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</si>
  <si>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</si>
  <si>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</si>
  <si>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</si>
  <si>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</si>
  <si>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</si>
  <si>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</si>
  <si>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</si>
  <si>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</si>
  <si>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</si>
  <si>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</si>
  <si>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</si>
  <si>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</si>
  <si>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</si>
  <si>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</si>
  <si>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</si>
  <si>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</si>
  <si>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</si>
  <si>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</si>
  <si>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</si>
  <si>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</si>
  <si>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</si>
  <si>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</si>
  <si>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</si>
  <si>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</si>
  <si>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</si>
  <si>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</si>
  <si>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</si>
  <si>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</si>
  <si>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</si>
  <si>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</si>
  <si>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</si>
  <si>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</si>
  <si>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</si>
  <si>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</si>
  <si>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</si>
  <si>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</si>
  <si>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</si>
  <si>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</si>
  <si>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</si>
  <si>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</si>
  <si>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</si>
  <si>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</si>
  <si>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</si>
  <si>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</si>
  <si>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</si>
  <si>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</si>
  <si>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</si>
  <si>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</si>
  <si>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</si>
  <si>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</si>
  <si>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</si>
  <si>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</si>
  <si>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</si>
  <si>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</si>
  <si>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</si>
  <si>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</si>
  <si>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</si>
  <si>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</si>
  <si>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</si>
  <si>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</si>
  <si>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</si>
  <si>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</si>
  <si>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</si>
  <si>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</si>
  <si>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</si>
  <si>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</si>
  <si>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</si>
  <si>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</si>
  <si>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</si>
  <si>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</si>
  <si>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</si>
  <si>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</si>
  <si>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</si>
  <si>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</si>
  <si>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</si>
  <si>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</si>
  <si>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</si>
  <si>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</si>
  <si>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</si>
  <si>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</si>
  <si>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</si>
  <si>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</si>
  <si>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</si>
  <si>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</si>
  <si>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</si>
  <si>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</si>
  <si>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</si>
  <si>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</si>
  <si>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</si>
  <si>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</si>
  <si>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</si>
  <si>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</si>
  <si>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</si>
  <si>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</si>
  <si>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</si>
  <si>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</si>
  <si>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</si>
  <si>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</si>
  <si>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</si>
  <si>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</si>
  <si>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</si>
  <si>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</si>
  <si>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</si>
  <si>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</si>
  <si>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</si>
  <si>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</si>
  <si>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</si>
  <si>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</si>
  <si>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</si>
  <si>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</si>
  <si>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</si>
  <si>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</si>
  <si>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</si>
  <si>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</si>
  <si>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</si>
  <si>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</si>
  <si>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</si>
  <si>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</si>
  <si>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</si>
  <si>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</si>
  <si>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</si>
  <si>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</si>
  <si>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</si>
  <si>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</si>
  <si>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</si>
  <si>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</si>
  <si>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</si>
  <si>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</si>
  <si>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</si>
  <si>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</si>
  <si>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</si>
  <si>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</si>
  <si>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</si>
  <si>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</si>
  <si>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</si>
  <si>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</si>
  <si>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</si>
  <si>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</si>
  <si>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</si>
  <si>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</si>
  <si>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</si>
  <si>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</si>
  <si>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</si>
  <si>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</si>
  <si>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</si>
  <si>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</si>
  <si>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</si>
  <si>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</si>
  <si>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</si>
  <si>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</si>
  <si>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</si>
  <si>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</si>
  <si>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</si>
  <si>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</si>
  <si>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</si>
  <si>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</si>
  <si>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</si>
  <si>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</si>
  <si>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</si>
  <si>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</si>
  <si>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</si>
  <si>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</si>
  <si>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</si>
  <si>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</si>
  <si>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</si>
  <si>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</si>
  <si>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</si>
  <si>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</si>
  <si>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</si>
  <si>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</si>
  <si>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</si>
  <si>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</si>
  <si>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</si>
  <si>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</si>
  <si>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</si>
  <si>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</si>
  <si>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</si>
  <si>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</si>
  <si>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</si>
  <si>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</si>
  <si>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</si>
  <si>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</si>
  <si>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</si>
  <si>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</si>
  <si>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</si>
  <si>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</si>
  <si>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</si>
  <si>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</si>
  <si>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</si>
  <si>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</si>
  <si>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</si>
  <si>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</si>
  <si>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</si>
  <si>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</si>
  <si>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</si>
  <si>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</si>
  <si>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</si>
  <si>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</si>
  <si>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</si>
  <si>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</si>
  <si>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</si>
  <si>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</si>
  <si>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</si>
  <si>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</si>
  <si>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</si>
  <si>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</si>
  <si>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</si>
  <si>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</si>
  <si>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</si>
  <si>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</si>
  <si>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</si>
  <si>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</si>
  <si>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</si>
  <si>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</si>
  <si>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</si>
  <si>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</si>
  <si>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</si>
  <si>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</si>
  <si>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</si>
  <si>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</si>
  <si>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</si>
  <si>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</si>
  <si>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</si>
  <si>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</si>
  <si>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</si>
  <si>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</si>
  <si>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</si>
  <si>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</si>
  <si>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</si>
  <si>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</si>
  <si>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</si>
  <si>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</si>
  <si>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</si>
  <si>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</si>
  <si>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</si>
  <si>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</si>
  <si>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</si>
  <si>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</si>
  <si>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</si>
  <si>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</si>
  <si>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</si>
  <si>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</si>
  <si>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</si>
  <si>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</si>
  <si>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</si>
  <si>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</si>
  <si>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</si>
  <si>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</si>
  <si>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</si>
  <si>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</si>
  <si>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</si>
  <si>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</si>
  <si>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</si>
  <si>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</si>
  <si>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</si>
  <si>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</si>
  <si>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</si>
  <si>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</si>
  <si>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</si>
  <si>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</si>
  <si>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</si>
  <si>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</si>
  <si>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</si>
  <si>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</si>
  <si>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</si>
  <si>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</si>
  <si>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</si>
  <si>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</si>
  <si>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</si>
  <si>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</si>
  <si>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</si>
  <si>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</si>
  <si>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</si>
  <si>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</si>
  <si>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</si>
  <si>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</si>
  <si>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</si>
  <si>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</si>
  <si>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</si>
  <si>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</si>
  <si>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</si>
  <si>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</si>
  <si>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</si>
  <si>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</si>
  <si>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</si>
  <si>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</si>
  <si>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</si>
  <si>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</si>
  <si>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</si>
  <si>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</si>
  <si>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</si>
  <si>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</si>
  <si>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</si>
  <si>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</si>
  <si>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</si>
  <si>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</si>
  <si>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</si>
  <si>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</si>
  <si>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</si>
  <si>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</si>
  <si>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</si>
  <si>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</si>
  <si>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</si>
  <si>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</si>
  <si>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</si>
  <si>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</si>
  <si>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</si>
  <si>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</si>
  <si>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</si>
  <si>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</si>
  <si>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</si>
  <si>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</si>
  <si>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</si>
  <si>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</si>
  <si>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</si>
  <si>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</si>
  <si>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</si>
  <si>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</si>
  <si>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</si>
  <si>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</si>
  <si>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</si>
  <si>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</si>
  <si>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</si>
  <si>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</si>
  <si>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</si>
  <si>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</si>
  <si>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</si>
  <si>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</si>
  <si>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</si>
  <si>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</si>
  <si>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</si>
  <si>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</si>
  <si>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</si>
  <si>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</si>
  <si>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</si>
  <si>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</si>
  <si>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</si>
  <si>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</si>
  <si>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</si>
  <si>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</si>
  <si>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</si>
  <si>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</si>
  <si>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</si>
  <si>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</si>
  <si>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</si>
  <si>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</si>
  <si>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</si>
  <si>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</si>
  <si>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</si>
  <si>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</si>
  <si>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</si>
  <si>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</si>
  <si>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</si>
  <si>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</si>
  <si>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</si>
  <si>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</si>
  <si>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</si>
  <si>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</si>
  <si>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</si>
  <si>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</si>
  <si>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</si>
  <si>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</si>
  <si>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</si>
  <si>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</si>
  <si>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</si>
  <si>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</si>
  <si>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</si>
  <si>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</si>
  <si>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</si>
  <si>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</si>
  <si>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</si>
  <si>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</si>
  <si>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</si>
  <si>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</si>
  <si>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</si>
  <si>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</si>
  <si>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</si>
  <si>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</si>
  <si>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</si>
  <si>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</si>
  <si>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</si>
  <si>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</si>
  <si>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</si>
  <si>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</si>
  <si>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</si>
  <si>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</si>
  <si>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</si>
  <si>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</si>
  <si>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</si>
  <si>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</si>
  <si>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</si>
  <si>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</si>
  <si>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</si>
  <si>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</si>
  <si>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</si>
  <si>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</si>
  <si>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</si>
  <si>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</si>
  <si>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</si>
  <si>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</si>
  <si>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</si>
  <si>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</si>
  <si>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</si>
  <si>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</si>
  <si>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</si>
  <si>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</si>
  <si>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</si>
  <si>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</si>
  <si>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</si>
  <si>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</si>
  <si>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</si>
  <si>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</si>
  <si>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</si>
  <si>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</si>
  <si>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</si>
  <si>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</si>
  <si>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</si>
  <si>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</si>
  <si>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</si>
  <si>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</si>
  <si>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</si>
  <si>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</si>
  <si>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</si>
  <si>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</si>
  <si>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</si>
  <si>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</si>
  <si>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</si>
  <si>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</si>
  <si>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</si>
  <si>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</si>
  <si>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</si>
  <si>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</si>
  <si>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</si>
  <si>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</si>
  <si>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</si>
  <si>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</si>
  <si>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</si>
  <si>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</si>
  <si>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</si>
  <si>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</si>
  <si>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</si>
  <si>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</si>
  <si>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</si>
  <si>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</si>
  <si>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</si>
  <si>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</si>
  <si>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</si>
  <si>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</si>
  <si>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</si>
  <si>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</si>
  <si>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</si>
  <si>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</si>
  <si>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</si>
  <si>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</si>
  <si>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</si>
  <si>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</si>
  <si>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</si>
  <si>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</si>
  <si>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</si>
  <si>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</si>
  <si>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</si>
  <si>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</si>
  <si>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</si>
  <si>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</si>
  <si>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</si>
  <si>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</si>
  <si>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</si>
  <si>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</si>
  <si>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</si>
  <si>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</si>
  <si>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</si>
  <si>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</si>
  <si>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</si>
  <si>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</si>
  <si>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</si>
  <si>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</si>
  <si>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</si>
  <si>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</si>
  <si>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</si>
  <si>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</si>
  <si>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</si>
  <si>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</si>
  <si>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</si>
  <si>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</si>
  <si>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</si>
  <si>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</si>
  <si>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</si>
  <si>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</si>
  <si>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</si>
  <si>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</si>
  <si>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</si>
  <si>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</si>
  <si>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</si>
  <si>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</si>
  <si>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</si>
  <si>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</si>
  <si>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</si>
  <si>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</si>
  <si>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</si>
  <si>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</si>
  <si>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</si>
  <si>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</si>
  <si>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</si>
  <si>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</si>
  <si>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</si>
  <si>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</si>
  <si>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</si>
  <si>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</si>
  <si>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</si>
  <si>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</si>
  <si>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</si>
  <si>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</si>
  <si>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</si>
  <si>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</si>
  <si>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</si>
  <si>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</si>
  <si>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</si>
  <si>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</si>
  <si>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</si>
  <si>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</si>
  <si>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</si>
  <si>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</si>
  <si>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</si>
  <si>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</si>
  <si>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</si>
  <si>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</si>
  <si>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</si>
  <si>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</si>
  <si>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</si>
  <si>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</si>
  <si>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</si>
  <si>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</si>
  <si>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</si>
  <si>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</si>
  <si>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</si>
  <si>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</si>
  <si>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</si>
  <si>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</si>
  <si>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</si>
  <si>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</si>
  <si>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</si>
  <si>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</si>
  <si>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</si>
  <si>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</si>
  <si>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</si>
  <si>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</si>
  <si>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</si>
  <si>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</si>
  <si>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</si>
  <si>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</si>
  <si>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</si>
  <si>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</si>
  <si>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</si>
  <si>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</si>
  <si>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</si>
  <si>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</si>
  <si>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</si>
  <si>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</si>
  <si>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</si>
  <si>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</si>
  <si>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</si>
  <si>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</si>
  <si>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</si>
  <si>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</si>
  <si>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</si>
  <si>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</si>
  <si>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</si>
  <si>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</si>
  <si>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</si>
  <si>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</si>
  <si>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</si>
  <si>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</si>
  <si>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</si>
  <si>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</si>
  <si>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</si>
  <si>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</si>
  <si>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</si>
  <si>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</si>
  <si>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</si>
  <si>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</si>
  <si>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</si>
  <si>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</si>
  <si>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</si>
  <si>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</si>
  <si>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</si>
  <si>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</si>
  <si>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</si>
  <si>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</si>
  <si>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</si>
  <si>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</si>
  <si>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</si>
  <si>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</si>
  <si>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</si>
  <si>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</si>
  <si>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</si>
  <si>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</si>
  <si>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</si>
  <si>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</si>
  <si>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</si>
  <si>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</si>
  <si>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</si>
  <si>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</si>
  <si>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</si>
  <si>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</si>
  <si>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</si>
  <si>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</si>
  <si>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</si>
  <si>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</si>
  <si>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</si>
  <si>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</si>
  <si>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</si>
  <si>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</si>
  <si>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</si>
  <si>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</si>
  <si>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</si>
  <si>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</si>
  <si>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</si>
  <si>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</si>
  <si>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</si>
  <si>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</si>
  <si>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</si>
  <si>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</si>
  <si>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</si>
  <si>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</si>
  <si>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</si>
  <si>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</si>
  <si>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</si>
  <si>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</si>
  <si>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</si>
  <si>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</si>
  <si>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</si>
  <si>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</si>
  <si>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</si>
  <si>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</si>
  <si>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</si>
  <si>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</si>
  <si>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</si>
  <si>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</si>
  <si>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</si>
  <si>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</si>
  <si>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</si>
  <si>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</si>
  <si>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</si>
  <si>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</si>
  <si>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</si>
  <si>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</si>
  <si>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</si>
  <si>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</si>
  <si>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</si>
  <si>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</si>
  <si>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</si>
  <si>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</si>
  <si>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</si>
  <si>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</si>
  <si>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</si>
  <si>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</si>
  <si>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</si>
  <si>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</si>
  <si>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</si>
  <si>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</si>
  <si>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</si>
  <si>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</si>
  <si>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</si>
  <si>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</si>
  <si>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</si>
  <si>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</si>
  <si>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</si>
  <si>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</si>
  <si>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</si>
  <si>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</si>
  <si>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</si>
  <si>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</si>
  <si>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</si>
  <si>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</si>
  <si>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</si>
  <si>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</si>
  <si>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</si>
  <si>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</si>
  <si>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</si>
  <si>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</si>
  <si>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</si>
  <si>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</si>
  <si>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</si>
  <si>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</si>
  <si>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</si>
  <si>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</si>
  <si>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</si>
  <si>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</si>
  <si>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</si>
  <si>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</si>
  <si>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</si>
  <si>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</si>
  <si>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</si>
  <si>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</si>
  <si>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</si>
  <si>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</si>
  <si>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</si>
  <si>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</si>
  <si>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</si>
  <si>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</si>
  <si>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</si>
  <si>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</si>
  <si>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</si>
  <si>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</si>
  <si>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</si>
  <si>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</si>
  <si>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</si>
  <si>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</si>
  <si>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</si>
  <si>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</si>
  <si>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</si>
  <si>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</si>
  <si>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</si>
  <si>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</si>
  <si>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</si>
  <si>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</si>
  <si>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</si>
  <si>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</si>
  <si>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</si>
  <si>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</si>
  <si>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</si>
  <si>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</si>
  <si>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</si>
  <si>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</si>
  <si>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</si>
  <si>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</si>
  <si>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</si>
  <si>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</si>
  <si>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</si>
  <si>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</si>
  <si>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</si>
  <si>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</si>
  <si>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</si>
  <si>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</si>
  <si>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</si>
  <si>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</si>
  <si>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</si>
  <si>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</si>
  <si>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</si>
  <si>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</si>
  <si>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</si>
  <si>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</si>
  <si>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</si>
  <si>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</si>
  <si>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</si>
  <si>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</si>
  <si>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</si>
  <si>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</si>
  <si>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</si>
  <si>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</si>
  <si>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</si>
  <si>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</si>
  <si>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</si>
  <si>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</si>
  <si>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</si>
  <si>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</si>
  <si>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</si>
  <si>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</si>
  <si>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</si>
  <si>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</si>
  <si>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</si>
  <si>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</si>
  <si>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</si>
  <si>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</si>
  <si>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</si>
  <si>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</si>
  <si>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</si>
  <si>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</si>
  <si>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</si>
  <si>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</si>
  <si>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</si>
  <si>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</si>
  <si>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</si>
  <si>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</si>
  <si>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</si>
  <si>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</si>
  <si>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</si>
  <si>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</si>
  <si>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</si>
  <si>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</si>
  <si>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</si>
  <si>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</si>
  <si>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</si>
  <si>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</si>
  <si>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</si>
  <si>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</si>
  <si>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</si>
  <si>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</si>
  <si>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</si>
  <si>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</si>
  <si>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</si>
  <si>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</si>
  <si>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</si>
  <si>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</si>
  <si>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</si>
  <si>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</si>
  <si>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</si>
  <si>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</si>
  <si>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</si>
  <si>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</si>
  <si>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</si>
  <si>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</si>
  <si>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</si>
  <si>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</si>
  <si>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</si>
  <si>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</si>
  <si>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</si>
  <si>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</si>
  <si>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</si>
  <si>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</si>
  <si>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</si>
  <si>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</si>
  <si>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</si>
  <si>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</si>
  <si>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</si>
  <si>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</si>
  <si>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</si>
  <si>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</si>
  <si>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</si>
  <si>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</si>
  <si>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</si>
  <si>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</si>
  <si>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</si>
  <si>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</si>
  <si>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</si>
  <si>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</si>
  <si>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</si>
  <si>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</si>
  <si>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</si>
  <si>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</si>
  <si>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</si>
  <si>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</si>
  <si>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</si>
  <si>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</si>
  <si>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</si>
  <si>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</si>
  <si>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</si>
  <si>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</si>
  <si>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</si>
  <si>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</si>
  <si>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</si>
  <si>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</si>
  <si>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</si>
  <si>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</si>
  <si>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</si>
  <si>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</si>
  <si>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</si>
  <si>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</si>
  <si>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</si>
  <si>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</si>
  <si>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</si>
  <si>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</si>
  <si>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</si>
  <si>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</si>
  <si>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</si>
  <si>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</si>
  <si>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</si>
  <si>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</si>
  <si>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</si>
  <si>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</si>
  <si>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</si>
  <si>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</si>
  <si>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</si>
  <si>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</si>
  <si>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</si>
  <si>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</si>
  <si>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</si>
  <si>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</si>
  <si>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</si>
  <si>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</si>
  <si>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</si>
  <si>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</si>
  <si>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</si>
  <si>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</si>
  <si>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</si>
  <si>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</si>
  <si>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</si>
  <si>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</si>
  <si>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</si>
  <si>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</si>
  <si>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</si>
  <si>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</si>
  <si>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</si>
  <si>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</si>
  <si>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</si>
  <si>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</si>
  <si>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</si>
  <si>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</si>
  <si>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</si>
  <si>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</si>
  <si>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</si>
  <si>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</si>
  <si>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</si>
  <si>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</si>
  <si>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</si>
  <si>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</si>
  <si>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</si>
  <si>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</si>
  <si>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</si>
  <si>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</si>
  <si>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</si>
  <si>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</si>
  <si>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</si>
  <si>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</si>
  <si>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</si>
  <si>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</si>
  <si>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</si>
  <si>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</si>
  <si>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</si>
  <si>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</si>
  <si>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</si>
  <si>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</si>
  <si>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</si>
  <si>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</si>
  <si>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</si>
  <si>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</si>
  <si>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</si>
  <si>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</si>
  <si>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</si>
  <si>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</si>
  <si>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</si>
  <si>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</si>
  <si>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</si>
  <si>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</si>
  <si>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</si>
  <si>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</si>
  <si>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</si>
  <si>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</si>
  <si>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</si>
  <si>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</si>
  <si>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</si>
  <si>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</si>
  <si>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</si>
  <si>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</si>
  <si>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</si>
  <si>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</si>
  <si>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</si>
  <si>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</si>
  <si>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</si>
  <si>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</si>
  <si>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</si>
  <si>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</si>
  <si>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</si>
  <si>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</si>
  <si>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</si>
  <si>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</si>
  <si>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</si>
  <si>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</si>
  <si>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</si>
  <si>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</si>
  <si>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</si>
  <si>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</si>
  <si>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</si>
  <si>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</si>
  <si>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</si>
  <si>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</si>
  <si>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</si>
  <si>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</si>
  <si>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</si>
  <si>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</si>
  <si>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</si>
  <si>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</si>
  <si>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</si>
  <si>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</si>
  <si>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</si>
  <si>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</si>
  <si>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</si>
  <si>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</si>
  <si>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</si>
  <si>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</si>
  <si>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</si>
  <si>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</si>
  <si>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</si>
  <si>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</si>
  <si>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</si>
  <si>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</si>
  <si>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</si>
  <si>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</si>
  <si>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</si>
  <si>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</si>
  <si>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</si>
  <si>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</si>
  <si>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</si>
  <si>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</si>
  <si>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</si>
  <si>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</si>
  <si>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</si>
  <si>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</si>
  <si>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</si>
  <si>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</si>
  <si>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</si>
  <si>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</si>
  <si>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</si>
  <si>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</si>
  <si>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</si>
  <si>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</si>
  <si>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</si>
  <si>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</si>
  <si>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</si>
  <si>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</si>
  <si>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</si>
  <si>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</si>
  <si>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</si>
  <si>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</si>
  <si>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</si>
  <si>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</si>
  <si>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</si>
  <si>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</si>
  <si>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</si>
  <si>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</si>
  <si>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</si>
  <si>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</si>
  <si>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</si>
  <si>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</si>
  <si>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</si>
  <si>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</si>
  <si>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</si>
  <si>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</si>
  <si>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</si>
  <si>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</si>
  <si>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</si>
  <si>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</si>
  <si>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</si>
  <si>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</si>
  <si>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</si>
  <si>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</si>
  <si>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</si>
  <si>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</si>
  <si>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</si>
  <si>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</si>
  <si>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</si>
  <si>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</si>
  <si>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</si>
  <si>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</si>
  <si>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</si>
  <si>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</si>
  <si>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</si>
  <si>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</si>
  <si>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</si>
  <si>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</si>
  <si>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</si>
  <si>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</si>
  <si>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</si>
  <si>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</si>
  <si>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</si>
  <si>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</si>
  <si>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</si>
  <si>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</si>
  <si>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</si>
  <si>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</si>
  <si>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</si>
  <si>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</si>
  <si>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</si>
  <si>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</si>
  <si>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</si>
  <si>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</si>
  <si>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</si>
  <si>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</si>
  <si>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</si>
  <si>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</si>
  <si>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</si>
  <si>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</si>
  <si>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</si>
  <si>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</si>
  <si>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</si>
  <si>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</si>
  <si>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</si>
  <si>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</si>
  <si>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</si>
  <si>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</si>
  <si>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</si>
  <si>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</si>
  <si>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</si>
  <si>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</si>
  <si>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</si>
  <si>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</si>
  <si>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</si>
  <si>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</si>
  <si>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</si>
  <si>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</si>
  <si>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</si>
  <si>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</si>
  <si>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</si>
  <si>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</si>
  <si>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</si>
  <si>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</si>
  <si>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</si>
  <si>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</si>
  <si>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</si>
  <si>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</si>
  <si>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</si>
  <si>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</si>
  <si>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</si>
  <si>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</si>
  <si>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</si>
  <si>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</si>
  <si>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</si>
  <si>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</si>
  <si>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</si>
  <si>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</si>
  <si>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</si>
  <si>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</si>
  <si>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</si>
  <si>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</si>
  <si>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</si>
  <si>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</si>
  <si>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</si>
  <si>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</si>
  <si>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</si>
  <si>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</si>
  <si>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</si>
  <si>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</si>
  <si>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</si>
  <si>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</si>
  <si>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</si>
  <si>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</si>
  <si>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</si>
  <si>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</si>
  <si>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</si>
  <si>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</si>
  <si>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</si>
  <si>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</si>
  <si>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</si>
  <si>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</si>
  <si>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</si>
  <si>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</si>
  <si>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</si>
  <si>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</si>
  <si>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</si>
  <si>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</si>
  <si>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</si>
  <si>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</si>
  <si>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</si>
  <si>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</si>
  <si>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</si>
  <si>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</si>
  <si>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</si>
  <si>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</si>
  <si>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</si>
  <si>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</si>
  <si>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</si>
  <si>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</si>
  <si>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</si>
  <si>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</si>
  <si>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</si>
  <si>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</si>
  <si>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</si>
  <si>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</si>
  <si>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</si>
  <si>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</si>
  <si>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</si>
  <si>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</si>
  <si>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</si>
  <si>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</si>
  <si>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</si>
  <si>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</si>
  <si>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</si>
  <si>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</si>
  <si>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</si>
  <si>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</si>
  <si>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</si>
  <si>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</si>
  <si>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</si>
  <si>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</si>
  <si>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</si>
  <si>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</si>
  <si>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</si>
  <si>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</si>
  <si>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</si>
  <si>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</si>
  <si>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</si>
  <si>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</si>
  <si>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</si>
  <si>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</si>
  <si>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</si>
  <si>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</si>
  <si>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</si>
  <si>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</si>
  <si>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</si>
  <si>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</si>
  <si>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</si>
  <si>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</si>
  <si>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</si>
  <si>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</si>
  <si>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</si>
  <si>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</si>
  <si>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</si>
  <si>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</si>
  <si>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</si>
  <si>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</si>
  <si>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</si>
  <si>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</si>
  <si>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</si>
  <si>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</si>
  <si>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</si>
  <si>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</si>
  <si>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</si>
  <si>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</si>
  <si>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</si>
  <si>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</si>
  <si>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</si>
  <si>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</si>
  <si>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</si>
  <si>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</si>
  <si>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</si>
  <si>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</si>
  <si>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</si>
  <si>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</si>
  <si>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</si>
  <si>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</si>
  <si>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</si>
  <si>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</si>
  <si>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</si>
  <si>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</si>
  <si>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</si>
  <si>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</si>
  <si>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</si>
  <si>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</si>
  <si>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</si>
  <si>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</si>
  <si>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</si>
  <si>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</si>
  <si>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</si>
  <si>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</si>
  <si>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</si>
  <si>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</si>
  <si>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</si>
  <si>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</si>
  <si>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</si>
  <si>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</si>
  <si>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</si>
  <si>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</si>
  <si>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</si>
  <si>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</si>
  <si>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</si>
  <si>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</si>
  <si>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</si>
  <si>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</si>
  <si>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</si>
  <si>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</si>
  <si>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</si>
  <si>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</si>
  <si>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</si>
  <si>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</si>
  <si>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</si>
  <si>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</si>
  <si>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</si>
  <si>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</si>
  <si>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</si>
  <si>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</si>
  <si>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</si>
  <si>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</si>
  <si>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</si>
  <si>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</si>
  <si>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</si>
  <si>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</si>
  <si>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</si>
  <si>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</si>
  <si>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</si>
  <si>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</si>
  <si>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</si>
  <si>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</si>
  <si>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</si>
  <si>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</si>
  <si>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</si>
  <si>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</si>
  <si>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</si>
  <si>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</si>
  <si>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</si>
  <si>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</si>
  <si>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</si>
  <si>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</si>
  <si>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</si>
  <si>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</si>
  <si>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</si>
  <si>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</si>
  <si>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</si>
  <si>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</si>
  <si>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</si>
  <si>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</si>
  <si>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</si>
  <si>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</si>
  <si>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</si>
  <si>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</si>
  <si>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</si>
  <si>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</si>
  <si>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</si>
  <si>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</si>
  <si>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</si>
  <si>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</si>
  <si>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</si>
  <si>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</si>
  <si>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</si>
  <si>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</si>
  <si>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</si>
  <si>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</si>
  <si>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</si>
  <si>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</si>
  <si>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</si>
  <si>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</si>
  <si>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</si>
  <si>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</si>
  <si>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</si>
  <si>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</si>
  <si>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</si>
  <si>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</si>
  <si>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</si>
  <si>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</si>
  <si>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</si>
  <si>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</si>
  <si>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</si>
  <si>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</si>
  <si>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</si>
  <si>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</si>
  <si>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</si>
  <si>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</si>
  <si>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</si>
  <si>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</si>
  <si>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</si>
  <si>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</si>
  <si>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</si>
  <si>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</si>
  <si>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</si>
  <si>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</si>
  <si>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</si>
  <si>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</si>
  <si>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</si>
  <si>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</si>
  <si>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</si>
  <si>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</si>
  <si>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</si>
  <si>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</si>
  <si>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</si>
  <si>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</si>
  <si>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</si>
  <si>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</si>
  <si>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</si>
  <si>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</si>
  <si>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</si>
  <si>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</si>
  <si>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</si>
  <si>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</si>
  <si>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</si>
  <si>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</si>
  <si>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</si>
  <si>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</si>
  <si>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</si>
  <si>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</si>
  <si>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</si>
  <si>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</si>
  <si>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</si>
  <si>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</si>
  <si>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</si>
  <si>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</si>
  <si>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</si>
  <si>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</si>
  <si>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</si>
  <si>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</si>
  <si>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</si>
  <si>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</si>
  <si>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</si>
  <si>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</si>
  <si>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</si>
  <si>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</si>
  <si>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</si>
  <si>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</si>
  <si>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</si>
  <si>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</si>
  <si>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</si>
  <si>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</si>
  <si>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</si>
  <si>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</si>
  <si>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</si>
  <si>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</si>
  <si>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</si>
  <si>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</si>
  <si>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</si>
  <si>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</si>
  <si>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</si>
  <si>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</si>
  <si>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</si>
  <si>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</si>
  <si>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</si>
  <si>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</si>
  <si>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</si>
  <si>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</si>
  <si>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</si>
  <si>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</si>
  <si>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</si>
  <si>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</si>
  <si>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</si>
  <si>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</si>
  <si>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</si>
  <si>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</si>
  <si>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</si>
  <si>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</si>
  <si>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</si>
  <si>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</si>
  <si>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</si>
  <si>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</si>
  <si>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</si>
  <si>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</si>
  <si>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</si>
  <si>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</si>
  <si>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</si>
  <si>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</si>
  <si>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</si>
  <si>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</si>
  <si>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</si>
  <si>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</si>
  <si>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</si>
  <si>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</si>
  <si>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</si>
  <si>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</si>
  <si>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</si>
  <si>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</si>
  <si>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</si>
  <si>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</si>
  <si>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</si>
  <si>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</si>
  <si>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</si>
  <si>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</si>
  <si>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</si>
  <si>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</si>
  <si>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</si>
  <si>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</si>
  <si>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</si>
  <si>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</si>
  <si>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</si>
  <si>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</si>
  <si>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</si>
  <si>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</si>
  <si>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</si>
  <si>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</si>
  <si>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</si>
  <si>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</si>
  <si>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</si>
  <si>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</si>
  <si>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</si>
  <si>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</si>
  <si>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</si>
  <si>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</si>
  <si>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</si>
  <si>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</si>
  <si>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</si>
  <si>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</si>
  <si>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</si>
  <si>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</si>
  <si>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</si>
  <si>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</si>
  <si>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</si>
  <si>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</si>
  <si>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</si>
  <si>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</si>
  <si>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</si>
  <si>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</si>
  <si>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</si>
  <si>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</si>
  <si>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</si>
  <si>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</si>
  <si>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</si>
  <si>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</si>
  <si>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</si>
  <si>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</si>
  <si>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</si>
  <si>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</si>
  <si>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</si>
  <si>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</si>
  <si>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</si>
  <si>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</si>
  <si>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</si>
  <si>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</si>
  <si>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</si>
  <si>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</si>
  <si>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</si>
  <si>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</si>
  <si>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</si>
  <si>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</si>
  <si>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</si>
  <si>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</si>
  <si>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</si>
  <si>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</si>
  <si>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</si>
  <si>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</si>
  <si>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</si>
  <si>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</si>
  <si>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</si>
  <si>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</si>
  <si>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</si>
  <si>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</si>
  <si>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</si>
  <si>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</si>
  <si>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</si>
  <si>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</si>
  <si>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</si>
  <si>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</si>
  <si>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</si>
  <si>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</si>
  <si>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</si>
  <si>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</si>
  <si>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</si>
  <si>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</si>
  <si>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</si>
  <si>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</si>
  <si>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</si>
  <si>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</si>
  <si>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</si>
  <si>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</si>
  <si>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</si>
  <si>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</si>
  <si>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</si>
  <si>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</si>
  <si>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</si>
  <si>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</si>
  <si>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</si>
  <si>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</si>
  <si>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</si>
  <si>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</si>
  <si>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</si>
  <si>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</si>
  <si>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</si>
  <si>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</si>
  <si>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</si>
  <si>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</si>
  <si>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</si>
  <si>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</si>
  <si>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</si>
  <si>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</si>
  <si>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</si>
  <si>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</si>
  <si>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</si>
  <si>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</si>
  <si>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</si>
  <si>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</si>
  <si>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</si>
  <si>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</si>
  <si>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</si>
  <si>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</si>
  <si>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</si>
  <si>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</si>
  <si>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</si>
  <si>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</si>
  <si>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</si>
  <si>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</si>
  <si>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</si>
  <si>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</si>
  <si>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</si>
  <si>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</si>
  <si>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</si>
  <si>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</si>
  <si>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</si>
  <si>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</si>
  <si>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</si>
  <si>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</si>
  <si>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</si>
  <si>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</si>
  <si>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</si>
  <si>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</si>
  <si>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</si>
  <si>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</si>
  <si>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</si>
  <si>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</si>
  <si>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</si>
  <si>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</si>
  <si>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</si>
  <si>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</si>
  <si>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</si>
  <si>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</si>
  <si>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</si>
  <si>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</si>
  <si>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</si>
  <si>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</si>
  <si>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</si>
  <si>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</si>
  <si>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</si>
  <si>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</si>
  <si>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</si>
  <si>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</si>
  <si>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</si>
  <si>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</si>
  <si>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</si>
  <si>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</si>
  <si>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</si>
  <si>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</si>
  <si>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</si>
  <si>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</si>
  <si>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</si>
  <si>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</si>
  <si>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</si>
  <si>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</si>
  <si>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</si>
  <si>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</si>
  <si>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</si>
  <si>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</si>
  <si>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</si>
  <si>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</si>
  <si>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</si>
  <si>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</si>
  <si>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</si>
  <si>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</si>
  <si>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</si>
  <si>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</si>
  <si>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</si>
  <si>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</si>
  <si>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</si>
  <si>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</si>
  <si>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</si>
  <si>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</si>
  <si>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</si>
  <si>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</si>
  <si>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</si>
  <si>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</si>
  <si>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</si>
  <si>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</si>
  <si>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</si>
  <si>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</si>
  <si>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</si>
  <si>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</si>
  <si>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</si>
  <si>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</si>
  <si>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</si>
  <si>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</si>
  <si>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</si>
  <si>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</si>
  <si>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</si>
  <si>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</si>
  <si>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</si>
  <si>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</si>
  <si>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</si>
  <si>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</si>
  <si>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</si>
  <si>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</si>
  <si>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</si>
  <si>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</si>
  <si>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</si>
  <si>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</si>
  <si>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</si>
  <si>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</si>
  <si>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</si>
  <si>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</si>
  <si>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</si>
  <si>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</si>
  <si>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</si>
  <si>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</si>
  <si>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</si>
  <si>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</si>
  <si>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</si>
  <si>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</si>
  <si>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</si>
  <si>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</si>
  <si>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</si>
  <si>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</si>
  <si>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</si>
  <si>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</si>
  <si>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</si>
  <si>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</si>
  <si>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</si>
  <si>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</si>
  <si>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</si>
  <si>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</si>
  <si>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</si>
  <si>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</si>
  <si>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</si>
  <si>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</si>
  <si>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</si>
  <si>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</si>
  <si>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</si>
  <si>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</si>
  <si>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</si>
  <si>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</si>
  <si>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</si>
  <si>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</si>
  <si>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</si>
  <si>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</si>
  <si>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</si>
  <si>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</si>
  <si>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</si>
  <si>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</si>
  <si>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</si>
  <si>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</si>
  <si>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</si>
  <si>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</si>
  <si>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</si>
  <si>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</si>
  <si>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</si>
  <si>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</si>
  <si>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</si>
  <si>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</si>
  <si>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</si>
  <si>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</si>
  <si>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</si>
  <si>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</si>
  <si>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</si>
  <si>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</si>
  <si>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</si>
  <si>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</si>
  <si>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</si>
  <si>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</si>
  <si>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</si>
  <si>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</si>
  <si>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</si>
  <si>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</si>
  <si>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</si>
  <si>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</si>
  <si>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</si>
  <si>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</si>
  <si>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</si>
  <si>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</si>
  <si>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</si>
  <si>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</si>
  <si>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</si>
  <si>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</si>
  <si>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</si>
  <si>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</si>
  <si>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</si>
  <si>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</si>
  <si>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</si>
  <si>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</si>
  <si>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</si>
  <si>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</si>
  <si>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</si>
  <si>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</si>
  <si>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</si>
  <si>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</si>
  <si>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</si>
  <si>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</si>
  <si>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</si>
  <si>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</si>
  <si>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</si>
  <si>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</si>
  <si>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</si>
  <si>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</si>
  <si>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</si>
  <si>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</si>
  <si>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</si>
  <si>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</si>
  <si>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</si>
  <si>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</si>
  <si>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</si>
  <si>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</si>
  <si>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</si>
  <si>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</si>
  <si>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</si>
  <si>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</si>
  <si>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</si>
  <si>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</si>
  <si>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</si>
  <si>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</si>
  <si>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</si>
  <si>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</si>
  <si>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</si>
  <si>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</si>
  <si>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</si>
  <si>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</si>
  <si>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</si>
  <si>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</si>
  <si>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</si>
  <si>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</si>
  <si>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</si>
  <si>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</si>
  <si>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</si>
  <si>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</si>
  <si>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</si>
  <si>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</si>
  <si>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</si>
  <si>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</si>
  <si>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</si>
  <si>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</si>
  <si>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</si>
  <si>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</si>
  <si>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</si>
  <si>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</si>
  <si>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</si>
  <si>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</si>
  <si>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</si>
  <si>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</si>
  <si>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</si>
  <si>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</si>
  <si>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</si>
  <si>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</si>
  <si>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</si>
  <si>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</si>
  <si>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</si>
  <si>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</si>
  <si>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</si>
  <si>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</si>
  <si>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</si>
  <si>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</si>
  <si>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</si>
  <si>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</si>
  <si>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</si>
  <si>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</si>
  <si>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</si>
  <si>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</si>
  <si>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</si>
  <si>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</si>
  <si>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</si>
  <si>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</si>
  <si>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</si>
  <si>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</si>
  <si>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</si>
  <si>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</si>
  <si>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</si>
  <si>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</si>
  <si>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</si>
  <si>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</si>
  <si>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</si>
  <si>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</si>
  <si>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</si>
  <si>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</si>
  <si>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</si>
  <si>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</si>
  <si>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</si>
  <si>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</si>
  <si>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</si>
  <si>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</si>
  <si>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</si>
  <si>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</si>
  <si>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</si>
  <si>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</si>
  <si>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</si>
  <si>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</si>
  <si>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</si>
  <si>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</si>
  <si>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</si>
  <si>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</si>
  <si>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</si>
  <si>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</si>
  <si>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</si>
  <si>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</si>
  <si>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</si>
  <si>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</si>
  <si>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</si>
  <si>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</si>
  <si>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</si>
  <si>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</si>
  <si>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</si>
  <si>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</si>
  <si>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</si>
  <si>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</si>
  <si>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</si>
  <si>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</si>
  <si>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</si>
  <si>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</si>
  <si>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</si>
  <si>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</si>
  <si>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</si>
  <si>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</si>
  <si>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</si>
  <si>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</si>
  <si>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</si>
  <si>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</si>
  <si>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</si>
  <si>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</si>
  <si>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</si>
  <si>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</si>
  <si>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</si>
  <si>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</si>
  <si>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</si>
  <si>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</si>
  <si>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</si>
  <si>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</si>
  <si>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</si>
  <si>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</si>
  <si>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</si>
  <si>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</si>
  <si>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</si>
  <si>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</si>
  <si>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</si>
  <si>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</si>
  <si>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</si>
  <si>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</si>
  <si>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</si>
  <si>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</si>
  <si>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</si>
  <si>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</si>
  <si>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</si>
  <si>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</si>
  <si>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</si>
  <si>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</si>
  <si>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</si>
  <si>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</si>
  <si>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</si>
  <si>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</si>
  <si>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</si>
  <si>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</si>
  <si>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</si>
  <si>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</si>
  <si>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</si>
  <si>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</si>
  <si>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</si>
  <si>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</si>
  <si>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</si>
  <si>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</si>
  <si>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</si>
  <si>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</si>
  <si>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</si>
  <si>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</si>
  <si>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</si>
  <si>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</si>
  <si>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</si>
  <si>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</si>
  <si>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</si>
  <si>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</si>
  <si>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</si>
  <si>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</si>
  <si>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</si>
  <si>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</si>
  <si>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</si>
  <si>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</si>
  <si>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</si>
  <si>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</si>
  <si>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</si>
  <si>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</si>
  <si>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</si>
  <si>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</si>
  <si>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</si>
  <si>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</si>
  <si>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</si>
  <si>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</si>
  <si>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</si>
  <si>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</si>
  <si>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</si>
  <si>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</si>
  <si>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</si>
  <si>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</si>
  <si>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</si>
  <si>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</si>
  <si>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</si>
  <si>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</si>
  <si>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</si>
  <si>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</si>
  <si>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</si>
  <si>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</si>
  <si>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</si>
  <si>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</si>
  <si>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</si>
  <si>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</si>
  <si>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</si>
  <si>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</si>
  <si>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</si>
  <si>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</si>
  <si>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</si>
  <si>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</si>
  <si>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</si>
  <si>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</si>
  <si>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</si>
  <si>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</si>
  <si>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</si>
  <si>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</si>
  <si>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</si>
  <si>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</si>
  <si>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</si>
  <si>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</si>
  <si>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</si>
  <si>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</si>
  <si>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</si>
  <si>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</si>
  <si>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</si>
  <si>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</si>
  <si>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</si>
  <si>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</si>
  <si>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</si>
  <si>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</si>
  <si>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</si>
  <si>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</si>
  <si>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</si>
  <si>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</si>
  <si>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</si>
  <si>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</si>
  <si>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</si>
  <si>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</si>
  <si>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</si>
  <si>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</si>
  <si>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</si>
  <si>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</si>
  <si>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</si>
  <si>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</si>
  <si>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</si>
  <si>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</si>
  <si>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</si>
  <si>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</si>
  <si>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</si>
  <si>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</si>
  <si>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</si>
  <si>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</si>
  <si>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</si>
  <si>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</si>
  <si>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</si>
  <si>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</si>
  <si>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</si>
  <si>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</si>
  <si>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</si>
  <si>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</si>
  <si>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</si>
  <si>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</si>
  <si>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</si>
  <si>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</si>
  <si>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</si>
  <si>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</si>
  <si>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</si>
  <si>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</si>
  <si>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</si>
  <si>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</si>
  <si>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</si>
  <si>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</si>
  <si>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</si>
  <si>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</si>
  <si>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</si>
  <si>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</si>
  <si>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</si>
  <si>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</si>
  <si>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</si>
  <si>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</si>
  <si>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</si>
  <si>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</si>
  <si>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</si>
  <si>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</si>
  <si>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</si>
  <si>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</si>
  <si>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</si>
  <si>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</si>
  <si>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</si>
  <si>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</si>
  <si>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</si>
  <si>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</si>
  <si>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</si>
  <si>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</si>
  <si>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</si>
  <si>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</si>
  <si>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</si>
  <si>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</si>
  <si>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</si>
  <si>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</si>
  <si>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</si>
  <si>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</si>
  <si>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</si>
  <si>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</si>
  <si>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</si>
  <si>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</si>
  <si>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</si>
  <si>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</si>
  <si>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</si>
  <si>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</si>
  <si>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</si>
  <si>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</si>
  <si>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</si>
  <si>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</si>
  <si>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</si>
  <si>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</si>
  <si>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</si>
  <si>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</si>
  <si>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</si>
  <si>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</si>
  <si>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</si>
  <si>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</si>
  <si>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</si>
  <si>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</si>
  <si>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</si>
  <si>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</si>
  <si>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</si>
  <si>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</si>
  <si>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</si>
  <si>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</si>
  <si>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</si>
  <si>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</si>
  <si>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</si>
  <si>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</si>
  <si>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</si>
  <si>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</si>
  <si>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</si>
  <si>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</si>
  <si>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</si>
  <si>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</si>
  <si>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</si>
  <si>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</si>
  <si>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</si>
  <si>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</si>
  <si>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</si>
  <si>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</si>
  <si>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</si>
  <si>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</si>
  <si>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</si>
  <si>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</si>
  <si>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</si>
  <si>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</si>
  <si>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</si>
  <si>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</si>
  <si>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</si>
  <si>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</si>
  <si>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</si>
  <si>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</si>
  <si>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</si>
  <si>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</si>
  <si>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</si>
  <si>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</si>
  <si>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</si>
  <si>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</si>
  <si>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</si>
  <si>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</si>
  <si>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</si>
  <si>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</si>
  <si>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</si>
  <si>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</si>
  <si>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</si>
  <si>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</si>
  <si>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</si>
  <si>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</si>
  <si>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</si>
  <si>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</si>
  <si>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</si>
  <si>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</si>
  <si>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</si>
  <si>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</si>
  <si>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</si>
  <si>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</si>
  <si>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</si>
  <si>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</si>
  <si>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</si>
  <si>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</si>
  <si>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</si>
  <si>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</si>
  <si>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</si>
  <si>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</si>
  <si>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</si>
  <si>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</si>
  <si>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</si>
  <si>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</si>
  <si>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</si>
  <si>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</si>
  <si>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</si>
  <si>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</si>
  <si>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</si>
  <si>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</si>
  <si>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</si>
  <si>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</si>
  <si>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</si>
  <si>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</si>
  <si>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</si>
  <si>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</si>
  <si>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</si>
  <si>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</si>
  <si>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</si>
  <si>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</si>
  <si>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</si>
  <si>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</si>
  <si>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</si>
  <si>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</si>
  <si>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</si>
  <si>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</si>
  <si>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</si>
  <si>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</si>
  <si>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</si>
  <si>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</si>
  <si>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</si>
  <si>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</si>
  <si>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</si>
  <si>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</si>
  <si>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</si>
  <si>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</si>
  <si>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</si>
  <si>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</si>
  <si>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</si>
  <si>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</si>
  <si>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</si>
  <si>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</si>
  <si>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</si>
  <si>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</si>
  <si>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</si>
  <si>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</si>
  <si>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</si>
  <si>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</si>
  <si>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</si>
  <si>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</si>
  <si>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</si>
  <si>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</si>
  <si>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</si>
  <si>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</si>
  <si>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</si>
  <si>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</si>
  <si>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</si>
  <si>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</si>
  <si>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</si>
  <si>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</si>
  <si>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</si>
  <si>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</si>
  <si>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</si>
  <si>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</si>
  <si>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</si>
  <si>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</si>
  <si>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</si>
  <si>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</si>
  <si>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</si>
  <si>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</si>
  <si>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</si>
  <si>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</si>
  <si>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</si>
  <si>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</si>
  <si>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</si>
  <si>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</si>
  <si>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</si>
  <si>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</si>
  <si>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</si>
  <si>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</si>
  <si>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</si>
  <si>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</si>
  <si>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</si>
  <si>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</si>
  <si>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</si>
  <si>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</si>
  <si>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</si>
  <si>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</si>
  <si>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</si>
  <si>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</si>
  <si>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</si>
  <si>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</si>
  <si>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</si>
  <si>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</si>
  <si>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</si>
  <si>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</si>
  <si>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</si>
  <si>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</si>
  <si>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</si>
  <si>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</si>
  <si>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</si>
  <si>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</si>
  <si>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</si>
  <si>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</si>
  <si>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</si>
  <si>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</si>
  <si>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</si>
  <si>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</si>
  <si>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</si>
  <si>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</si>
  <si>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</si>
  <si>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</si>
  <si>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</si>
  <si>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</si>
  <si>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</si>
  <si>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</si>
  <si>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</si>
  <si>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</si>
  <si>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</si>
  <si>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</si>
  <si>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</si>
  <si>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</si>
  <si>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</si>
  <si>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</si>
  <si>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</si>
  <si>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</si>
  <si>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</si>
  <si>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</si>
  <si>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</si>
  <si>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</si>
  <si>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</si>
  <si>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</si>
  <si>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</si>
  <si>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</si>
  <si>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</si>
  <si>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</si>
  <si>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</si>
  <si>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</si>
  <si>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</si>
  <si>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</si>
  <si>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</si>
  <si>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</si>
  <si>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</si>
  <si>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</si>
  <si>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</si>
  <si>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</si>
  <si>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</si>
  <si>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</si>
  <si>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</si>
  <si>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</si>
  <si>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</si>
  <si>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</si>
  <si>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</si>
  <si>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</si>
  <si>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</si>
  <si>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</si>
  <si>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</si>
  <si>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</si>
  <si>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</si>
  <si>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</si>
  <si>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</si>
  <si>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</si>
  <si>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</si>
  <si>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</si>
  <si>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</si>
  <si>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</si>
  <si>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</si>
  <si>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</si>
  <si>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</si>
  <si>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</si>
  <si>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</si>
  <si>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</si>
  <si>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</si>
  <si>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</si>
  <si>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</si>
  <si>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</si>
  <si>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</si>
  <si>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</si>
  <si>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</si>
  <si>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</si>
  <si>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</si>
  <si>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</si>
  <si>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</si>
  <si>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</si>
  <si>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</si>
  <si>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</si>
  <si>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</si>
  <si>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</si>
  <si>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</si>
  <si>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</si>
  <si>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</si>
  <si>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</si>
  <si>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</si>
  <si>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</si>
  <si>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</si>
  <si>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</si>
  <si>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</si>
  <si>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</si>
  <si>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</si>
  <si>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</si>
  <si>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</si>
  <si>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</si>
  <si>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</si>
  <si>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</si>
  <si>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</si>
  <si>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</si>
  <si>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</si>
  <si>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</si>
  <si>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</si>
  <si>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</si>
  <si>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</si>
  <si>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</si>
  <si>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</si>
  <si>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</si>
  <si>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</si>
  <si>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</si>
  <si>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</si>
  <si>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</si>
  <si>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</si>
  <si>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</si>
  <si>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</si>
  <si>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</si>
  <si>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</si>
  <si>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</si>
  <si>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</si>
  <si>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</si>
  <si>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</si>
  <si>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</si>
  <si>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</si>
  <si>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</si>
  <si>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</si>
  <si>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</si>
  <si>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</si>
  <si>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</si>
  <si>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</si>
  <si>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</si>
  <si>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</si>
  <si>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</si>
  <si>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</si>
  <si>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</si>
  <si>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</si>
  <si>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</si>
  <si>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</si>
  <si>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</si>
  <si>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</si>
  <si>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</si>
  <si>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</si>
  <si>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</si>
  <si>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</si>
  <si>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</si>
  <si>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</si>
  <si>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</si>
  <si>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</si>
  <si>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</si>
  <si>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</si>
  <si>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</si>
  <si>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</si>
  <si>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</si>
  <si>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</si>
  <si>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</si>
  <si>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</si>
  <si>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</si>
  <si>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</si>
  <si>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</si>
  <si>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</si>
  <si>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</si>
  <si>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</si>
  <si>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</si>
  <si>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</si>
  <si>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</si>
  <si>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</si>
  <si>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</si>
  <si>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</si>
  <si>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</si>
  <si>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</si>
  <si>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</si>
  <si>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</si>
  <si>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</si>
  <si>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</si>
  <si>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</si>
  <si>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</si>
  <si>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</si>
  <si>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</si>
  <si>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</si>
  <si>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</si>
  <si>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</si>
  <si>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</si>
  <si>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</si>
  <si>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</si>
  <si>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</si>
  <si>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</si>
  <si>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</si>
  <si>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</si>
  <si>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</si>
  <si>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</si>
  <si>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</si>
  <si>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</si>
  <si>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</si>
  <si>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</si>
  <si>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</si>
  <si>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</si>
  <si>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</si>
  <si>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</si>
  <si>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</si>
  <si>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</si>
  <si>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</si>
  <si>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</si>
  <si>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</si>
  <si>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</si>
  <si>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</si>
  <si>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</si>
  <si>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</si>
  <si>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</si>
  <si>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</si>
  <si>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</si>
  <si>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</si>
  <si>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</si>
  <si>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</si>
  <si>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</si>
  <si>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</si>
  <si>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</si>
  <si>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</si>
  <si>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</si>
  <si>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</si>
  <si>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</si>
  <si>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</si>
  <si>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</si>
  <si>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</si>
  <si>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</si>
  <si>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</si>
  <si>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</si>
  <si>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</si>
  <si>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</si>
  <si>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</si>
  <si>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</si>
  <si>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</si>
  <si>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</si>
  <si>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</si>
  <si>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</si>
  <si>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</si>
  <si>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</si>
  <si>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</si>
  <si>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</si>
  <si>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</si>
  <si>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</si>
  <si>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</si>
  <si>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</si>
  <si>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</si>
  <si>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</si>
  <si>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</si>
  <si>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</si>
  <si>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</si>
  <si>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</si>
  <si>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</si>
  <si>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</si>
  <si>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</si>
  <si>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</si>
  <si>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</si>
  <si>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</si>
  <si>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</si>
  <si>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</si>
  <si>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</si>
  <si>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</si>
  <si>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</si>
  <si>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</si>
  <si>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</si>
  <si>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</si>
  <si>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</si>
  <si>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</si>
  <si>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</si>
  <si>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</si>
  <si>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</si>
  <si>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</si>
  <si>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</si>
  <si>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</si>
  <si>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</si>
  <si>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</si>
  <si>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</si>
  <si>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</si>
  <si>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</si>
  <si>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</si>
  <si>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</si>
  <si>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</si>
  <si>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</si>
  <si>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</si>
  <si>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</si>
  <si>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</si>
  <si>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</si>
  <si>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</si>
  <si>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</si>
  <si>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</si>
  <si>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</si>
  <si>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</si>
  <si>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</si>
  <si>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</si>
  <si>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</si>
  <si>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</si>
  <si>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</si>
  <si>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</si>
  <si>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</si>
  <si>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</si>
  <si>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</si>
  <si>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</si>
  <si>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</si>
  <si>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</si>
  <si>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</si>
  <si>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</si>
  <si>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</si>
  <si>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</si>
  <si>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</si>
  <si>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</si>
  <si>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</si>
  <si>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</si>
  <si>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</si>
  <si>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</si>
  <si>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</si>
  <si>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</si>
  <si>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</si>
  <si>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</si>
  <si>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</si>
  <si>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</si>
  <si>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</si>
  <si>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</si>
  <si>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</si>
  <si>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</si>
  <si>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</si>
  <si>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</si>
  <si>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</si>
  <si>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</si>
  <si>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</si>
  <si>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</si>
  <si>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</si>
  <si>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</si>
  <si>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</si>
  <si>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</si>
  <si>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</si>
  <si>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</si>
  <si>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</si>
  <si>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</si>
  <si>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</si>
  <si>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</si>
  <si>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</si>
  <si>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</si>
  <si>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</si>
  <si>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</si>
  <si>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</si>
  <si>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</si>
  <si>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</si>
  <si>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</si>
  <si>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</si>
  <si>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</si>
  <si>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</si>
  <si>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</si>
  <si>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</si>
  <si>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</si>
  <si>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</si>
  <si>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</si>
  <si>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</si>
  <si>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</si>
  <si>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</si>
  <si>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</si>
  <si>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</si>
  <si>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</si>
  <si>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</si>
  <si>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</si>
  <si>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</si>
  <si>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</si>
  <si>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</si>
  <si>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</si>
  <si>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</si>
  <si>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</si>
  <si>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</si>
  <si>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</si>
  <si>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</si>
  <si>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</si>
  <si>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</si>
  <si>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</si>
  <si>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</si>
  <si>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</si>
  <si>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</si>
  <si>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</si>
  <si>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</si>
  <si>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</si>
  <si>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</si>
  <si>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</si>
  <si>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</si>
  <si>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</si>
  <si>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</si>
  <si>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</si>
  <si>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</si>
  <si>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</si>
  <si>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</si>
  <si>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</si>
  <si>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</si>
  <si>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</si>
  <si>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</si>
  <si>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</si>
  <si>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</si>
  <si>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</si>
  <si>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</si>
  <si>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</si>
  <si>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</si>
  <si>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</si>
  <si>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</si>
  <si>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</si>
  <si>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</si>
  <si>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</si>
  <si>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</si>
  <si>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</si>
  <si>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</si>
  <si>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</si>
  <si>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</si>
  <si>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</si>
  <si>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</si>
  <si>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</si>
  <si>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</si>
  <si>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</si>
  <si>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</si>
  <si>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</si>
  <si>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</si>
  <si>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</si>
  <si>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</si>
  <si>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</si>
  <si>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</si>
  <si>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</si>
  <si>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</si>
  <si>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</si>
  <si>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</si>
  <si>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</si>
  <si>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</si>
  <si>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</si>
  <si>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</si>
  <si>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</si>
  <si>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</si>
  <si>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</si>
  <si>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</si>
  <si>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</si>
  <si>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</si>
  <si>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</si>
  <si>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</si>
  <si>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</si>
  <si>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</si>
  <si>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</si>
  <si>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</si>
  <si>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</si>
  <si>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</si>
  <si>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</si>
  <si>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</si>
  <si>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</si>
  <si>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</si>
  <si>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</si>
  <si>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</si>
  <si>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</si>
  <si>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</si>
  <si>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</si>
  <si>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</si>
  <si>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</si>
  <si>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</si>
  <si>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</si>
  <si>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</si>
  <si>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</si>
  <si>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</si>
  <si>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</si>
  <si>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</si>
  <si>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</si>
  <si>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</si>
  <si>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</si>
  <si>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</si>
  <si>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</si>
  <si>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</si>
  <si>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</si>
  <si>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</si>
  <si>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</si>
  <si>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</si>
  <si>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</si>
  <si>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</si>
  <si>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</si>
  <si>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</si>
  <si>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</si>
  <si>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</si>
  <si>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</si>
  <si>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</si>
  <si>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</si>
  <si>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</si>
  <si>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</si>
  <si>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</si>
  <si>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</si>
  <si>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</si>
  <si>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</si>
  <si>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</si>
  <si>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</si>
  <si>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</si>
  <si>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</si>
  <si>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</si>
  <si>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</si>
  <si>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</si>
  <si>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</si>
  <si>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</si>
  <si>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</si>
  <si>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</si>
  <si>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</si>
  <si>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</si>
  <si>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</si>
  <si>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</si>
  <si>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</si>
  <si>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</si>
  <si>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</si>
  <si>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</si>
  <si>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</si>
  <si>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</si>
  <si>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</si>
  <si>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</si>
  <si>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</si>
  <si>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</si>
  <si>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</si>
  <si>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</si>
  <si>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</si>
  <si>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</si>
  <si>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</si>
  <si>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</si>
  <si>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</si>
  <si>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</si>
  <si>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</si>
  <si>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</si>
  <si>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</si>
  <si>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</si>
  <si>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</si>
  <si>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</si>
  <si>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</si>
  <si>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</si>
  <si>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</si>
  <si>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</si>
  <si>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</si>
  <si>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</si>
  <si>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</si>
  <si>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</si>
  <si>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</si>
  <si>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</si>
  <si>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</si>
  <si>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</si>
  <si>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</si>
  <si>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</si>
  <si>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</si>
  <si>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</si>
  <si>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</si>
  <si>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</si>
  <si>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</si>
  <si>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</si>
  <si>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</si>
  <si>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</si>
  <si>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</si>
  <si>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</si>
  <si>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</si>
  <si>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</si>
  <si>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</si>
  <si>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</si>
  <si>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</si>
  <si>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</si>
  <si>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</si>
  <si>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</si>
  <si>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</si>
  <si>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</si>
  <si>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</si>
  <si>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</si>
  <si>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</si>
  <si>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</si>
  <si>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</si>
  <si>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</si>
  <si>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</si>
  <si>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</si>
  <si>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</si>
  <si>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</si>
  <si>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</si>
  <si>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</si>
  <si>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</si>
  <si>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</si>
  <si>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</si>
  <si>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</si>
  <si>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</si>
  <si>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</si>
  <si>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</si>
  <si>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</si>
  <si>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</si>
  <si>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</si>
  <si>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</si>
  <si>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</si>
  <si>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</si>
  <si>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</si>
  <si>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</si>
  <si>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</si>
  <si>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</si>
  <si>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</si>
  <si>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</si>
  <si>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</si>
  <si>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</si>
  <si>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</si>
  <si>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</si>
  <si>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</si>
  <si>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</si>
  <si>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</si>
  <si>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</si>
  <si>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</si>
  <si>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</si>
  <si>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</si>
  <si>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</si>
  <si>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</si>
  <si>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</si>
  <si>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</si>
  <si>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</si>
  <si>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</si>
  <si>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</si>
  <si>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</si>
  <si>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</si>
  <si>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</si>
  <si>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</si>
  <si>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</si>
  <si>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</si>
  <si>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</si>
  <si>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</si>
  <si>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</si>
  <si>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</si>
  <si>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</si>
  <si>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</si>
  <si>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</si>
  <si>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</si>
  <si>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</si>
  <si>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</si>
  <si>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</si>
  <si>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</si>
  <si>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</si>
  <si>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</si>
  <si>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</si>
  <si>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</si>
  <si>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</si>
  <si>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</si>
  <si>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</si>
  <si>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</si>
  <si>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</si>
  <si>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</si>
  <si>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</si>
  <si>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</si>
  <si>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</si>
  <si>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</si>
  <si>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</si>
  <si>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</si>
  <si>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</si>
  <si>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</si>
  <si>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</si>
  <si>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</si>
  <si>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</si>
  <si>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</si>
  <si>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</si>
  <si>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</si>
  <si>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</si>
  <si>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</si>
  <si>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</si>
  <si>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</si>
  <si>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</si>
  <si>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</si>
  <si>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</si>
  <si>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</si>
  <si>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</si>
  <si>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</si>
  <si>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</si>
  <si>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</si>
  <si>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</si>
  <si>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</si>
  <si>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</si>
  <si>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</si>
  <si>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</si>
  <si>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</si>
  <si>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</si>
  <si>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</si>
  <si>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</si>
  <si>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</si>
  <si>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</si>
  <si>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</si>
  <si>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</si>
  <si>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</si>
  <si>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</si>
  <si>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</si>
  <si>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</si>
  <si>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</si>
  <si>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</si>
  <si>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</si>
  <si>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</si>
  <si>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</si>
  <si>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</si>
  <si>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</si>
  <si>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</si>
  <si>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</si>
  <si>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</si>
  <si>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</si>
  <si>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</si>
  <si>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</si>
  <si>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</si>
  <si>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</si>
  <si>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</si>
  <si>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</si>
  <si>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</si>
  <si>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</si>
  <si>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</si>
  <si>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</si>
  <si>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</si>
  <si>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</si>
  <si>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</si>
  <si>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</si>
  <si>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</si>
  <si>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</si>
  <si>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</si>
  <si>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</si>
  <si>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</si>
  <si>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</si>
  <si>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</si>
  <si>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</si>
  <si>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</si>
  <si>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</si>
  <si>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</si>
  <si>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</si>
  <si>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</si>
  <si>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</si>
  <si>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</si>
  <si>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</si>
  <si>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</si>
  <si>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</si>
  <si>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</si>
  <si>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</si>
  <si>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</si>
  <si>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</si>
  <si>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</si>
  <si>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</si>
  <si>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</si>
  <si>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</si>
  <si>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</si>
  <si>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</si>
  <si>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</si>
  <si>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</si>
  <si>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</si>
  <si>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</si>
  <si>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</si>
  <si>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</si>
  <si>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</si>
  <si>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</si>
  <si>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</si>
  <si>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</si>
  <si>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</si>
  <si>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</si>
  <si>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</si>
  <si>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</si>
  <si>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</si>
  <si>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</si>
  <si>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</si>
  <si>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</si>
  <si>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</si>
  <si>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</si>
  <si>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</si>
  <si>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</si>
  <si>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</si>
  <si>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</si>
  <si>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</si>
  <si>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</si>
  <si>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</si>
  <si>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</si>
  <si>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</si>
  <si>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</si>
  <si>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</si>
  <si>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</si>
  <si>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</si>
  <si>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</si>
  <si>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</si>
  <si>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</si>
  <si>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</si>
  <si>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</si>
  <si>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</si>
  <si>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</si>
  <si>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</si>
  <si>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</si>
  <si>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</si>
  <si>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</si>
  <si>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</si>
  <si>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</si>
  <si>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</si>
  <si>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</si>
  <si>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</si>
  <si>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</si>
  <si>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</si>
  <si>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</si>
  <si>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</si>
  <si>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</si>
  <si>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</si>
  <si>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</si>
  <si>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</si>
  <si>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</si>
  <si>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</si>
  <si>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</si>
  <si>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</si>
  <si>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</si>
  <si>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</si>
  <si>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</si>
  <si>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</si>
  <si>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</si>
  <si>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</si>
  <si>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</si>
  <si>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</si>
  <si>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</si>
  <si>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</si>
  <si>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</si>
  <si>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</si>
  <si>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</si>
  <si>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</si>
  <si>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</si>
  <si>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</si>
  <si>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</si>
  <si>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</si>
  <si>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</si>
  <si>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</si>
  <si>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</si>
  <si>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</si>
  <si>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</si>
  <si>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</si>
  <si>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</si>
  <si>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</si>
  <si>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</si>
  <si>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</si>
  <si>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</si>
  <si>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</si>
  <si>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</si>
  <si>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</si>
  <si>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</si>
  <si>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</si>
  <si>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</si>
  <si>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</si>
  <si>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</si>
  <si>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</si>
  <si>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</si>
  <si>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</si>
  <si>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</si>
  <si>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</si>
  <si>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</si>
  <si>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</si>
  <si>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</si>
  <si>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</si>
  <si>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</si>
  <si>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</si>
  <si>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</si>
  <si>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</si>
  <si>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</si>
  <si>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</si>
  <si>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</si>
  <si>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</si>
  <si>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</si>
  <si>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</si>
  <si>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</si>
  <si>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</si>
  <si>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</si>
  <si>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</si>
  <si>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</si>
  <si>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</si>
  <si>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</si>
  <si>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</si>
  <si>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</si>
  <si>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</si>
  <si>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</si>
  <si>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</si>
  <si>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</si>
  <si>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</si>
  <si>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</si>
  <si>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</si>
  <si>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</si>
  <si>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</si>
  <si>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</si>
  <si>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</si>
  <si>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</si>
  <si>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</si>
  <si>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</si>
  <si>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</si>
  <si>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</si>
  <si>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</si>
  <si>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</si>
  <si>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</si>
  <si>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</si>
  <si>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</si>
  <si>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</si>
  <si>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</si>
  <si>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</si>
  <si>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</si>
  <si>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</si>
  <si>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</si>
  <si>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</si>
  <si>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</si>
  <si>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</si>
  <si>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</si>
  <si>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</si>
  <si>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</si>
  <si>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</si>
  <si>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</si>
  <si>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</si>
  <si>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</si>
  <si>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</si>
  <si>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</si>
  <si>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</si>
  <si>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</si>
  <si>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</si>
  <si>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</si>
  <si>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</si>
  <si>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</si>
  <si>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</si>
  <si>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</si>
  <si>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</si>
  <si>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</si>
  <si>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</si>
  <si>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</si>
  <si>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</si>
  <si>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</si>
  <si>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</si>
  <si>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</si>
  <si>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</si>
  <si>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</si>
  <si>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</si>
  <si>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</si>
  <si>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</si>
  <si>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</si>
  <si>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</si>
  <si>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</si>
  <si>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</si>
  <si>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</si>
  <si>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</si>
  <si>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</si>
  <si>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</si>
  <si>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</si>
  <si>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</si>
  <si>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</si>
  <si>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</si>
  <si>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</si>
  <si>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</si>
  <si>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</si>
  <si>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</si>
  <si>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</si>
  <si>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</si>
  <si>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</si>
  <si>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</si>
  <si>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</si>
  <si>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</si>
  <si>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</si>
  <si>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</si>
  <si>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</si>
  <si>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</si>
  <si>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</si>
  <si>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</si>
  <si>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</si>
  <si>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</si>
  <si>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</si>
  <si>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</si>
  <si>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</si>
  <si>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</si>
  <si>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</si>
  <si>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</si>
  <si>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</si>
  <si>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</si>
  <si>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</si>
  <si>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</si>
  <si>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</si>
  <si>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</si>
  <si>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</si>
  <si>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</si>
  <si>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</si>
  <si>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</si>
  <si>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</si>
  <si>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</si>
  <si>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</si>
  <si>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</si>
  <si>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</si>
  <si>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</si>
  <si>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</si>
  <si>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</si>
  <si>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</si>
  <si>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</si>
  <si>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</si>
  <si>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</si>
  <si>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</si>
  <si>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</si>
  <si>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</si>
  <si>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</si>
  <si>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</si>
  <si>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</si>
  <si>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</si>
  <si>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</si>
  <si>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</si>
  <si>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</si>
  <si>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</si>
  <si>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</si>
  <si>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</si>
  <si>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</si>
  <si>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</si>
  <si>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</si>
  <si>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</si>
  <si>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</si>
  <si>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</si>
  <si>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</si>
  <si>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</si>
  <si>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</si>
  <si>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</si>
  <si>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</si>
  <si>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</si>
  <si>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</si>
  <si>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</si>
  <si>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</si>
  <si>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</si>
  <si>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</si>
  <si>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</si>
  <si>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</si>
  <si>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</si>
  <si>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</si>
  <si>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</si>
  <si>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</si>
  <si>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</si>
  <si>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</si>
  <si>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</si>
  <si>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</si>
  <si>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</si>
  <si>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</si>
  <si>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</si>
  <si>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</si>
  <si>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</si>
  <si>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</si>
  <si>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</si>
  <si>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</si>
  <si>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</si>
  <si>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</si>
  <si>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</si>
  <si>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</si>
  <si>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</si>
  <si>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</si>
  <si>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</si>
  <si>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</si>
  <si>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</si>
  <si>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</si>
  <si>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</si>
  <si>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</si>
  <si>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</si>
  <si>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</si>
  <si>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</si>
  <si>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</si>
  <si>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</si>
  <si>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</si>
  <si>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</si>
  <si>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</si>
  <si>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</si>
  <si>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</si>
  <si>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</si>
  <si>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</si>
  <si>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</si>
  <si>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</si>
  <si>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</si>
  <si>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</si>
  <si>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</si>
  <si>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</si>
  <si>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</si>
  <si>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</si>
  <si>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</si>
  <si>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</si>
  <si>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</si>
  <si>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</si>
  <si>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</si>
  <si>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</si>
  <si>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</si>
  <si>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</si>
  <si>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</si>
  <si>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</si>
  <si>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</si>
  <si>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</si>
  <si>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</si>
  <si>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</si>
  <si>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</si>
  <si>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</si>
  <si>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</si>
  <si>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</si>
  <si>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</si>
  <si>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</si>
  <si>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</si>
  <si>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</si>
  <si>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</si>
  <si>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</si>
  <si>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</si>
  <si>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</si>
  <si>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</si>
  <si>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</si>
  <si>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</si>
  <si>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</si>
  <si>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</si>
  <si>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</si>
  <si>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</si>
  <si>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</si>
  <si>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</si>
  <si>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</si>
  <si>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</si>
  <si>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</si>
  <si>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</si>
  <si>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</si>
  <si>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</si>
  <si>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</si>
  <si>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</si>
  <si>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</si>
  <si>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</si>
  <si>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</si>
  <si>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</si>
  <si>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</si>
  <si>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</si>
  <si>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</si>
  <si>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</si>
  <si>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</si>
  <si>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</si>
  <si>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</si>
  <si>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</si>
  <si>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</si>
  <si>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</si>
  <si>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</si>
  <si>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</si>
  <si>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</si>
  <si>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</si>
  <si>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</si>
  <si>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</si>
  <si>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</si>
  <si>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</si>
  <si>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</si>
  <si>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</si>
  <si>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</si>
  <si>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</si>
  <si>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</si>
  <si>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</si>
  <si>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</si>
  <si>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</si>
  <si>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</si>
  <si>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</si>
  <si>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</si>
  <si>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</si>
  <si>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</si>
  <si>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</si>
  <si>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</si>
  <si>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</si>
  <si>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</si>
  <si>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</si>
  <si>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</si>
  <si>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</si>
  <si>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</si>
  <si>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</si>
  <si>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</si>
  <si>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</si>
  <si>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</si>
  <si>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</si>
  <si>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</si>
  <si>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</si>
  <si>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</si>
  <si>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</si>
  <si>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</si>
  <si>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</si>
  <si>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</si>
  <si>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</si>
  <si>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</si>
  <si>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</si>
  <si>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</si>
  <si>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</si>
  <si>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</si>
  <si>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</si>
  <si>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</si>
  <si>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</si>
  <si>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</si>
  <si>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</si>
  <si>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</si>
  <si>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</si>
  <si>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</si>
  <si>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</si>
  <si>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</si>
  <si>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</si>
  <si>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</si>
  <si>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</si>
  <si>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</si>
  <si>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</si>
  <si>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</si>
  <si>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</si>
  <si>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</si>
  <si>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</si>
  <si>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</si>
  <si>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</si>
  <si>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</si>
  <si>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</si>
  <si>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</si>
  <si>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</si>
  <si>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</si>
  <si>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</si>
  <si>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</si>
  <si>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</si>
  <si>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</si>
  <si>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</si>
  <si>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</si>
  <si>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</si>
  <si>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</si>
  <si>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</si>
  <si>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</si>
  <si>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</si>
  <si>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</si>
  <si>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</si>
  <si>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</si>
  <si>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</si>
  <si>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</si>
  <si>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</si>
  <si>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</si>
  <si>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</si>
  <si>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</si>
  <si>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</si>
  <si>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</si>
  <si>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</si>
  <si>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</si>
  <si>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</si>
  <si>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</si>
  <si>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</si>
  <si>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</si>
  <si>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</si>
  <si>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</si>
  <si>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</si>
  <si>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</si>
  <si>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</si>
  <si>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</si>
  <si>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</si>
  <si>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</si>
  <si>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</si>
  <si>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</si>
  <si>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</si>
  <si>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</si>
  <si>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</si>
  <si>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</si>
  <si>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</si>
  <si>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</si>
  <si>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</si>
  <si>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</si>
  <si>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</si>
  <si>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</si>
  <si>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</si>
  <si>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</si>
  <si>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</si>
  <si>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</si>
  <si>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</si>
  <si>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</si>
  <si>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</si>
  <si>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</si>
  <si>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</si>
  <si>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</si>
  <si>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</si>
  <si>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</si>
  <si>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</si>
  <si>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</si>
  <si>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</si>
  <si>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</si>
  <si>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</si>
  <si>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</si>
  <si>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</si>
  <si>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</si>
  <si>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</si>
  <si>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</si>
  <si>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</si>
  <si>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</si>
  <si>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</si>
  <si>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</si>
  <si>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</si>
  <si>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</si>
  <si>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</si>
  <si>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</si>
  <si>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</si>
  <si>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</si>
  <si>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</si>
  <si>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</si>
  <si>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</si>
  <si>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</si>
  <si>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</si>
  <si>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</si>
  <si>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</si>
  <si>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</si>
  <si>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</si>
  <si>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</si>
  <si>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</si>
  <si>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</si>
  <si>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</si>
  <si>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</si>
  <si>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</si>
  <si>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</si>
  <si>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</si>
  <si>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</si>
  <si>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</si>
  <si>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</si>
  <si>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</si>
  <si>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</si>
  <si>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</si>
  <si>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</si>
  <si>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</si>
  <si>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</si>
  <si>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</si>
  <si>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</si>
  <si>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</si>
  <si>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</si>
  <si>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</si>
  <si>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</si>
  <si>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</si>
  <si>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</si>
  <si>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</si>
  <si>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</si>
  <si>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</si>
  <si>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</si>
  <si>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</si>
  <si>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</si>
  <si>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</si>
  <si>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</si>
  <si>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</si>
  <si>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</si>
  <si>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</si>
  <si>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</si>
  <si>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</si>
  <si>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</si>
  <si>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</si>
  <si>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</si>
  <si>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</si>
  <si>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</si>
  <si>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</si>
  <si>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</si>
  <si>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</si>
  <si>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</si>
  <si>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</si>
  <si>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</si>
  <si>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</si>
  <si>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</si>
  <si>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</si>
  <si>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</si>
  <si>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</si>
  <si>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</si>
  <si>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</si>
  <si>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</si>
  <si>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</si>
  <si>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</si>
  <si>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</si>
  <si>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</si>
  <si>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</si>
  <si>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</si>
  <si>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</si>
  <si>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</si>
  <si>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</si>
  <si>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</si>
  <si>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</si>
  <si>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</si>
  <si>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</si>
  <si>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</si>
  <si>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</si>
  <si>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</si>
  <si>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</si>
  <si>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</si>
  <si>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</si>
  <si>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</si>
  <si>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</si>
  <si>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</si>
  <si>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</si>
  <si>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</si>
  <si>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</si>
  <si>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</si>
  <si>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</si>
  <si>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</si>
  <si>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</si>
  <si>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</si>
  <si>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</si>
  <si>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</si>
  <si>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</si>
  <si>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</si>
  <si>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</si>
  <si>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</si>
  <si>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</si>
  <si>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</si>
  <si>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</si>
  <si>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</si>
  <si>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</si>
  <si>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</si>
  <si>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</si>
  <si>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</si>
  <si>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</si>
  <si>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</si>
  <si>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</si>
  <si>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</si>
  <si>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</si>
  <si>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</si>
  <si>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</si>
  <si>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</si>
  <si>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</si>
  <si>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</si>
  <si>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</si>
  <si>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</si>
  <si>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</si>
  <si>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</si>
  <si>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</si>
  <si>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</si>
  <si>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</si>
  <si>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</si>
  <si>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</si>
  <si>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</si>
  <si>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</si>
  <si>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</si>
  <si>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</si>
  <si>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</si>
  <si>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</si>
  <si>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</si>
  <si>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</si>
  <si>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</si>
  <si>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</si>
  <si>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</si>
  <si>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</si>
  <si>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</si>
  <si>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</si>
  <si>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</si>
  <si>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</si>
  <si>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</si>
  <si>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</si>
  <si>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</si>
  <si>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</si>
  <si>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</si>
  <si>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</si>
  <si>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</si>
  <si>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</si>
  <si>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</si>
  <si>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</si>
  <si>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</si>
  <si>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</si>
  <si>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</si>
  <si>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</si>
  <si>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</si>
  <si>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</si>
  <si>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</si>
  <si>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</si>
  <si>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</si>
  <si>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</si>
  <si>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</si>
  <si>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</si>
  <si>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</si>
  <si>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</si>
  <si>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</si>
  <si>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</si>
  <si>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</si>
  <si>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</si>
  <si>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</si>
  <si>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</si>
  <si>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</si>
  <si>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</si>
  <si>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</si>
  <si>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</si>
  <si>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</si>
  <si>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</si>
  <si>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</si>
  <si>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</si>
  <si>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</si>
  <si>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</si>
  <si>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</si>
  <si>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</si>
  <si>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</si>
  <si>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</si>
  <si>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</si>
  <si>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</si>
  <si>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</si>
  <si>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</si>
  <si>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</si>
  <si>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</si>
  <si>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</si>
  <si>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</si>
  <si>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</si>
  <si>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</si>
  <si>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</si>
  <si>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</si>
  <si>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</si>
  <si>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</si>
  <si>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</si>
  <si>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</si>
  <si>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</si>
  <si>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</si>
  <si>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</si>
  <si>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</si>
  <si>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</si>
  <si>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</si>
  <si>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</si>
  <si>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</si>
  <si>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</si>
  <si>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</si>
  <si>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</si>
  <si>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</si>
  <si>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</si>
  <si>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</si>
  <si>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</si>
  <si>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</si>
  <si>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</si>
  <si>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</si>
  <si>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</si>
  <si>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</si>
  <si>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</si>
  <si>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</si>
  <si>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</si>
  <si>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</si>
  <si>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</si>
  <si>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</si>
  <si>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</si>
  <si>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</si>
  <si>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</si>
  <si>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</si>
  <si>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</si>
  <si>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</si>
  <si>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</si>
  <si>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</si>
  <si>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</si>
  <si>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</si>
  <si>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</si>
  <si>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</si>
  <si>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</si>
  <si>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</si>
  <si>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</si>
  <si>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</si>
  <si>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</si>
  <si>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</si>
  <si>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</si>
  <si>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</si>
  <si>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</si>
  <si>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</si>
  <si>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</si>
  <si>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</si>
  <si>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</si>
  <si>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</si>
  <si>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</si>
  <si>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</si>
  <si>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</si>
  <si>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</si>
  <si>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</si>
  <si>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</si>
  <si>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</si>
  <si>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</si>
  <si>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</si>
  <si>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</si>
  <si>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</si>
  <si>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</si>
  <si>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</si>
  <si>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</si>
  <si>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</si>
  <si>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</si>
  <si>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</si>
  <si>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</si>
  <si>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</si>
  <si>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</si>
  <si>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</si>
  <si>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</si>
  <si>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</si>
  <si>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</si>
  <si>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</si>
  <si>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</si>
  <si>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</si>
  <si>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</si>
  <si>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</si>
  <si>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</si>
  <si>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</si>
  <si>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</si>
  <si>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</si>
  <si>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</si>
  <si>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</si>
  <si>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</si>
  <si>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</si>
  <si>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</si>
  <si>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</si>
  <si>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</si>
  <si>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</si>
  <si>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</si>
  <si>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</si>
  <si>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</si>
  <si>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</si>
  <si>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</si>
  <si>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</si>
  <si>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</si>
  <si>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</si>
  <si>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</si>
  <si>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</si>
  <si>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</si>
  <si>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</si>
  <si>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</si>
  <si>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</si>
  <si>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</si>
  <si>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</si>
  <si>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</si>
  <si>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</si>
  <si>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</si>
  <si>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</si>
  <si>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</si>
  <si>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</si>
  <si>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</si>
  <si>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</si>
  <si>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</si>
  <si>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</si>
  <si>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</si>
  <si>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</si>
  <si>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</si>
  <si>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</si>
  <si>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</si>
  <si>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</si>
  <si>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</si>
  <si>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</si>
  <si>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</si>
  <si>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</si>
  <si>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</si>
  <si>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</si>
  <si>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</si>
  <si>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</si>
  <si>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</si>
  <si>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</si>
  <si>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</si>
  <si>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</si>
  <si>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</si>
  <si>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</si>
  <si>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</si>
  <si>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</si>
  <si>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</si>
  <si>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</si>
  <si>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</si>
  <si>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</si>
  <si>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</si>
  <si>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</si>
  <si>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</si>
  <si>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</si>
  <si>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</si>
  <si>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</si>
  <si>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</si>
  <si>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</si>
  <si>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</si>
  <si>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</si>
  <si>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</si>
  <si>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</si>
  <si>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</si>
  <si>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</si>
  <si>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</si>
  <si>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</si>
  <si>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</si>
  <si>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</si>
  <si>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</si>
  <si>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</si>
  <si>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</si>
  <si>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</si>
  <si>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</si>
  <si>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</si>
  <si>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</si>
  <si>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</si>
  <si>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</si>
  <si>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</si>
  <si>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</si>
  <si>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</si>
  <si>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</si>
  <si>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</si>
  <si>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</si>
  <si>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</si>
  <si>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</si>
  <si>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</si>
  <si>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</si>
  <si>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</si>
  <si>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</si>
  <si>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</si>
  <si>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</si>
  <si>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</si>
  <si>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</si>
  <si>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</si>
  <si>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</si>
  <si>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</si>
  <si>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</si>
  <si>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</si>
  <si>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</si>
  <si>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</si>
  <si>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</si>
  <si>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</si>
  <si>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</si>
  <si>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</si>
  <si>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</si>
  <si>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</si>
  <si>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</si>
  <si>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</si>
  <si>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</si>
  <si>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</si>
  <si>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</si>
  <si>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</si>
  <si>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</si>
  <si>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</si>
  <si>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</si>
  <si>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</si>
  <si>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</si>
  <si>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</si>
  <si>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</si>
  <si>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</si>
  <si>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</si>
  <si>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</si>
  <si>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</si>
  <si>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</si>
  <si>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</si>
  <si>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</si>
  <si>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</si>
  <si>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</si>
  <si>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</si>
  <si>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</si>
  <si>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</si>
  <si>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</si>
  <si>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</si>
  <si>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</si>
  <si>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</si>
  <si>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</si>
  <si>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</si>
  <si>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</si>
  <si>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</si>
  <si>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</si>
  <si>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</si>
  <si>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</si>
  <si>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</si>
  <si>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</si>
  <si>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</si>
  <si>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</si>
  <si>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</si>
  <si>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</si>
  <si>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</si>
  <si>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</si>
  <si>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</si>
  <si>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</si>
  <si>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</si>
  <si>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</si>
  <si>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</si>
  <si>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</si>
  <si>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</si>
  <si>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</si>
  <si>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</si>
  <si>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</si>
  <si>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</si>
  <si>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</si>
  <si>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</si>
  <si>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</si>
  <si>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</si>
  <si>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</si>
  <si>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</si>
  <si>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</si>
  <si>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</si>
  <si>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</si>
  <si>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</si>
  <si>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</si>
  <si>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</si>
  <si>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</si>
  <si>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</si>
  <si>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</si>
  <si>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</si>
  <si>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</si>
  <si>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</si>
  <si>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</si>
  <si>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</si>
  <si>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</si>
  <si>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</si>
  <si>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</si>
  <si>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</si>
  <si>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</si>
  <si>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</si>
  <si>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</si>
  <si>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</si>
  <si>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</si>
  <si>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</si>
  <si>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</si>
  <si>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</si>
  <si>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</si>
  <si>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</si>
  <si>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</si>
  <si>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</si>
  <si>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</si>
  <si>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</si>
  <si>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</si>
  <si>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</si>
  <si>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</si>
  <si>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</si>
  <si>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</si>
  <si>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</si>
  <si>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</si>
  <si>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</si>
  <si>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</si>
  <si>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</si>
  <si>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</si>
  <si>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</si>
  <si>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</si>
  <si>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</si>
  <si>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</si>
  <si>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</si>
  <si>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</si>
  <si>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</si>
  <si>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</si>
  <si>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</si>
  <si>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</si>
  <si>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</si>
  <si>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</si>
  <si>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</si>
  <si>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</si>
  <si>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</si>
  <si>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</si>
  <si>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</si>
  <si>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</si>
  <si>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</si>
  <si>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</si>
  <si>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</si>
  <si>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</si>
  <si>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</si>
  <si>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</si>
  <si>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</si>
  <si>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</si>
  <si>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</si>
  <si>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</si>
  <si>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</si>
  <si>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</si>
  <si>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</si>
  <si>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</si>
  <si>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</si>
  <si>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</si>
  <si>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</si>
  <si>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</si>
  <si>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</si>
  <si>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</si>
  <si>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</si>
  <si>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</si>
  <si>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</si>
  <si>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</si>
  <si>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</si>
  <si>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</si>
  <si>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</si>
  <si>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</si>
  <si>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</si>
  <si>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</si>
  <si>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</si>
  <si>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</si>
  <si>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</si>
  <si>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</si>
  <si>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</si>
  <si>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</si>
  <si>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</si>
  <si>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</si>
  <si>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</si>
  <si>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</si>
  <si>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</si>
  <si>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</si>
  <si>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</si>
  <si>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</si>
  <si>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</si>
  <si>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</si>
  <si>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</si>
  <si>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</si>
  <si>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</si>
  <si>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</si>
  <si>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</si>
  <si>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</si>
  <si>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</si>
  <si>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</si>
  <si>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</si>
  <si>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</si>
  <si>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</si>
  <si>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</si>
  <si>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</si>
  <si>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</si>
  <si>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</si>
  <si>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</si>
  <si>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</si>
  <si>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</si>
  <si>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</si>
  <si>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</si>
  <si>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</si>
  <si>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</si>
  <si>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</si>
  <si>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</si>
  <si>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</si>
  <si>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</si>
  <si>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</si>
  <si>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</si>
  <si>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</si>
  <si>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</si>
  <si>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</si>
  <si>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</si>
  <si>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</si>
  <si>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</si>
  <si>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</si>
  <si>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</si>
  <si>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</si>
  <si>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</si>
  <si>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</si>
  <si>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</si>
  <si>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</si>
  <si>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</si>
  <si>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</si>
  <si>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</si>
  <si>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</si>
  <si>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</si>
  <si>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</si>
  <si>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</si>
  <si>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</si>
  <si>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</si>
  <si>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</si>
  <si>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</si>
  <si>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</si>
  <si>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</si>
  <si>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</si>
  <si>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</si>
  <si>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</si>
  <si>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</si>
  <si>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</si>
  <si>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</si>
  <si>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</si>
  <si>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</si>
  <si>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</si>
  <si>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</si>
  <si>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</si>
  <si>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</si>
  <si>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</si>
  <si>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</si>
  <si>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</si>
  <si>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</si>
  <si>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</si>
  <si>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</si>
  <si>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</si>
  <si>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</si>
  <si>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</si>
  <si>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</si>
  <si>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</si>
  <si>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</si>
  <si>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</si>
  <si>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</si>
  <si>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</si>
  <si>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</si>
  <si>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</si>
  <si>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</si>
  <si>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</si>
  <si>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</si>
  <si>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</si>
  <si>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</si>
  <si>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</si>
  <si>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</si>
  <si>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</si>
  <si>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</si>
  <si>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</si>
  <si>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</si>
  <si>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</si>
  <si>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</si>
  <si>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</si>
  <si>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</si>
  <si>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</si>
  <si>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</si>
  <si>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</si>
  <si>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</si>
  <si>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</si>
  <si>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</si>
  <si>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</si>
  <si>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</si>
  <si>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</si>
  <si>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</si>
  <si>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</si>
  <si>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</si>
  <si>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</si>
  <si>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</si>
  <si>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</si>
  <si>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</si>
  <si>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</si>
  <si>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</si>
  <si>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</si>
  <si>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</si>
  <si>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</si>
  <si>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</si>
  <si>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</si>
  <si>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</si>
  <si>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</si>
  <si>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</si>
  <si>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</si>
  <si>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</si>
  <si>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</si>
  <si>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</si>
  <si>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</si>
  <si>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</si>
  <si>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</si>
  <si>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</si>
  <si>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</si>
  <si>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</si>
  <si>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</si>
  <si>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</si>
  <si>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</si>
  <si>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</si>
  <si>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</si>
  <si>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</si>
  <si>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</si>
  <si>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</si>
  <si>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</si>
  <si>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</si>
  <si>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</si>
  <si>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</si>
  <si>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</si>
  <si>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</si>
  <si>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</si>
  <si>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</si>
  <si>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</si>
  <si>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</si>
  <si>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</si>
  <si>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</si>
  <si>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</si>
  <si>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</si>
  <si>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</si>
  <si>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</si>
  <si>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</si>
  <si>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</si>
  <si>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</si>
  <si>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</si>
  <si>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</si>
  <si>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</si>
  <si>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</si>
  <si>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</si>
  <si>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</si>
  <si>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</si>
  <si>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</si>
  <si>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</si>
  <si>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</si>
  <si>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</si>
  <si>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</si>
  <si>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</si>
  <si>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</si>
  <si>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</si>
  <si>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</si>
  <si>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</si>
  <si>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</si>
  <si>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</si>
  <si>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</si>
  <si>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</si>
  <si>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</si>
  <si>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</si>
  <si>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</si>
  <si>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</si>
  <si>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</si>
  <si>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</si>
  <si>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</si>
  <si>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</si>
  <si>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</si>
  <si>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</si>
  <si>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</si>
  <si>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</si>
  <si>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</si>
  <si>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</si>
  <si>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</si>
  <si>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</si>
  <si>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</si>
  <si>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</si>
  <si>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</si>
  <si>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</si>
  <si>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</si>
  <si>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</si>
  <si>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</si>
  <si>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</si>
  <si>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</si>
  <si>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</si>
  <si>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</si>
  <si>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</si>
  <si>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</si>
  <si>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</si>
  <si>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</si>
  <si>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</si>
  <si>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</si>
  <si>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</si>
  <si>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</si>
  <si>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</si>
  <si>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</si>
  <si>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</si>
  <si>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</si>
  <si>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</si>
  <si>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</si>
  <si>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</si>
  <si>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</si>
  <si>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</si>
  <si>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</si>
  <si>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</si>
  <si>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</si>
  <si>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</si>
  <si>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</si>
  <si>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</si>
  <si>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</si>
  <si>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</si>
  <si>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</si>
  <si>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</si>
  <si>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</si>
  <si>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</si>
  <si>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</si>
  <si>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</si>
  <si>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</si>
  <si>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</si>
  <si>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</si>
  <si>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</si>
  <si>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</si>
  <si>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</si>
  <si>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</si>
  <si>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</si>
  <si>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</si>
  <si>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</si>
  <si>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</si>
  <si>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</si>
  <si>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</si>
  <si>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</si>
  <si>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</si>
  <si>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</si>
  <si>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</si>
  <si>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</si>
  <si>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</si>
  <si>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</si>
  <si>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</si>
  <si>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</si>
  <si>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</si>
  <si>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</si>
  <si>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</si>
  <si>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</si>
  <si>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</si>
  <si>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</si>
  <si>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</si>
  <si>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</si>
  <si>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</si>
  <si>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</si>
  <si>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</si>
  <si>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</si>
  <si>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</si>
  <si>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</si>
  <si>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</si>
  <si>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</si>
  <si>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</si>
  <si>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</si>
  <si>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</si>
  <si>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</si>
  <si>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</si>
  <si>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</si>
  <si>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</si>
  <si>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</si>
  <si>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</si>
  <si>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</si>
  <si>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</si>
  <si>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</si>
  <si>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</si>
  <si>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</si>
  <si>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</si>
  <si>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</si>
  <si>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</si>
  <si>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</si>
  <si>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</si>
  <si>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</si>
  <si>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</si>
  <si>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</si>
  <si>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</si>
  <si>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</si>
  <si>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</si>
  <si>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</si>
  <si>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</si>
  <si>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</si>
  <si>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</si>
  <si>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</si>
  <si>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</si>
  <si>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</si>
  <si>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</si>
  <si>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</si>
  <si>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</si>
  <si>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</si>
  <si>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</si>
  <si>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</si>
  <si>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</si>
  <si>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</si>
  <si>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</si>
  <si>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</si>
  <si>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</si>
  <si>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</si>
  <si>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</si>
  <si>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</si>
  <si>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</si>
  <si>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</si>
  <si>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</si>
  <si>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</si>
  <si>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</si>
  <si>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</si>
  <si>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</si>
  <si>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</si>
  <si>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</si>
  <si>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</si>
  <si>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</si>
  <si>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</si>
  <si>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</si>
  <si>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</si>
  <si>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</si>
  <si>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</si>
  <si>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</si>
  <si>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</si>
  <si>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</si>
  <si>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</si>
  <si>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</si>
  <si>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</si>
  <si>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</si>
  <si>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</si>
  <si>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</si>
  <si>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</si>
  <si>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</si>
  <si>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</si>
  <si>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</si>
  <si>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</si>
  <si>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</si>
  <si>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</si>
  <si>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</si>
  <si>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</si>
  <si>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</si>
  <si>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</si>
  <si>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</si>
  <si>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</si>
  <si>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</si>
  <si>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</si>
  <si>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</si>
  <si>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</si>
  <si>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</si>
  <si>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</si>
  <si>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</si>
  <si>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</si>
  <si>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</si>
  <si>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</si>
  <si>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</si>
  <si>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</si>
  <si>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</si>
  <si>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</si>
  <si>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</si>
  <si>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</si>
  <si>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</si>
  <si>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</si>
  <si>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</si>
  <si>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</si>
  <si>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</si>
  <si>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</si>
  <si>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</si>
  <si>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</si>
  <si>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</si>
  <si>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</si>
  <si>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</si>
  <si>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</si>
  <si>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</si>
  <si>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</si>
  <si>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</si>
  <si>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</si>
  <si>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</si>
  <si>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</si>
  <si>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</si>
  <si>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</si>
  <si>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</si>
  <si>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</si>
  <si>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</si>
  <si>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</si>
  <si>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</si>
  <si>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</si>
  <si>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</si>
  <si>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</si>
  <si>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</si>
  <si>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</si>
  <si>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</si>
  <si>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</si>
  <si>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</si>
  <si>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</si>
  <si>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</si>
  <si>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</si>
  <si>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</si>
  <si>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</si>
  <si>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</si>
  <si>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</si>
  <si>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</si>
  <si>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</si>
  <si>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</si>
  <si>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</si>
  <si>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</si>
  <si>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</si>
  <si>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</si>
  <si>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</si>
  <si>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</si>
  <si>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</si>
  <si>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</si>
  <si>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</si>
  <si>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</si>
  <si>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</si>
  <si>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</si>
  <si>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</si>
  <si>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</si>
  <si>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</si>
  <si>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</si>
  <si>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</si>
  <si>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</si>
  <si>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</si>
  <si>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</si>
  <si>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</si>
  <si>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</si>
  <si>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</si>
  <si>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</si>
  <si>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</si>
  <si>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</si>
  <si>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</si>
  <si>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</si>
  <si>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</si>
  <si>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</si>
  <si>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</si>
  <si>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</si>
  <si>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</si>
  <si>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</si>
  <si>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</si>
  <si>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</si>
  <si>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</si>
  <si>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</si>
  <si>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</si>
  <si>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</si>
  <si>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</si>
  <si>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</si>
  <si>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</si>
  <si>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</si>
  <si>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</si>
  <si>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</si>
  <si>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</si>
  <si>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</si>
  <si>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</si>
  <si>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</si>
  <si>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</si>
  <si>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</si>
  <si>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</si>
  <si>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</si>
  <si>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</si>
  <si>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</si>
  <si>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</si>
  <si>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</si>
  <si>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</si>
  <si>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</si>
  <si>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</si>
  <si>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</si>
  <si>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</si>
  <si>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</si>
  <si>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</si>
  <si>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</si>
  <si>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</si>
  <si>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</si>
  <si>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</si>
  <si>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</si>
  <si>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</si>
  <si>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</si>
  <si>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</si>
  <si>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</si>
  <si>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</si>
  <si>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</si>
  <si>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</si>
  <si>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</si>
  <si>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</si>
  <si>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</si>
  <si>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</si>
  <si>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</si>
  <si>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</si>
  <si>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</si>
  <si>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</si>
  <si>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</si>
  <si>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</si>
  <si>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</si>
  <si>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</si>
  <si>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</si>
  <si>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</si>
  <si>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</si>
  <si>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</si>
  <si>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</si>
  <si>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</si>
  <si>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</si>
  <si>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</si>
  <si>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</si>
  <si>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</si>
  <si>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</si>
  <si>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</si>
  <si>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</si>
  <si>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</si>
  <si>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</si>
  <si>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</si>
  <si>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</si>
  <si>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</si>
  <si>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</si>
  <si>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</si>
  <si>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</si>
  <si>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</si>
  <si>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</si>
  <si>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</si>
  <si>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</si>
  <si>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</si>
  <si>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</si>
  <si>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</si>
  <si>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</si>
  <si>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</si>
  <si>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</si>
  <si>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</si>
  <si>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</si>
  <si>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</si>
  <si>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</si>
  <si>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</si>
  <si>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</si>
  <si>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</si>
  <si>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</si>
  <si>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</si>
  <si>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</si>
  <si>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</si>
  <si>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</si>
  <si>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</si>
  <si>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</si>
  <si>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</si>
  <si>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</si>
  <si>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</si>
  <si>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</si>
  <si>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</si>
  <si>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</si>
  <si>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</si>
  <si>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</si>
  <si>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</si>
  <si>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</si>
  <si>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</si>
  <si>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</si>
  <si>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</si>
  <si>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</si>
  <si>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</si>
  <si>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</si>
  <si>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</si>
  <si>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</si>
  <si>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</si>
  <si>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</si>
  <si>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</si>
  <si>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</si>
  <si>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</si>
  <si>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</si>
  <si>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</si>
  <si>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</si>
  <si>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</si>
  <si>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</si>
  <si>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</si>
  <si>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</si>
  <si>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</si>
  <si>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</si>
  <si>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</si>
  <si>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</si>
  <si>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</si>
  <si>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</si>
  <si>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</si>
  <si>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</si>
  <si>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</si>
  <si>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</si>
  <si>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</si>
  <si>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</si>
  <si>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</si>
  <si>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</si>
  <si>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</si>
  <si>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</si>
  <si>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</si>
  <si>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</si>
  <si>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</si>
  <si>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</si>
  <si>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</si>
  <si>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</si>
  <si>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</si>
  <si>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</si>
  <si>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</si>
  <si>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</si>
  <si>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</si>
  <si>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</si>
  <si>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</si>
  <si>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</si>
  <si>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</si>
  <si>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</si>
  <si>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</si>
  <si>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</si>
  <si>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</si>
  <si>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</si>
  <si>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</si>
  <si>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</si>
  <si>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</si>
  <si>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</si>
  <si>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</si>
  <si>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</si>
  <si>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</si>
  <si>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</si>
  <si>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</si>
  <si>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</si>
  <si>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</si>
  <si>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</si>
  <si>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</si>
  <si>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</si>
  <si>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</si>
  <si>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</si>
  <si>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</si>
  <si>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</si>
  <si>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</si>
  <si>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</si>
  <si>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</si>
  <si>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</si>
  <si>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</si>
  <si>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</si>
  <si>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</si>
  <si>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</si>
  <si>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</si>
  <si>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</si>
  <si>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</si>
  <si>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</si>
  <si>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</si>
  <si>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</si>
  <si>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</si>
  <si>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</si>
  <si>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</si>
  <si>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</si>
  <si>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</si>
  <si>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</si>
  <si>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</si>
  <si>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</si>
  <si>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</si>
  <si>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</si>
  <si>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</si>
  <si>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</si>
  <si>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</si>
  <si>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</si>
  <si>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</si>
  <si>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</si>
  <si>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</si>
  <si>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</si>
  <si>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</si>
  <si>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</si>
  <si>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</si>
  <si>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</si>
  <si>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</si>
  <si>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</si>
  <si>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</si>
  <si>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</si>
  <si>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</si>
  <si>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</si>
  <si>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</si>
  <si>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</si>
  <si>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</si>
  <si>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</si>
  <si>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</si>
  <si>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</si>
  <si>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</si>
  <si>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</si>
  <si>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</si>
  <si>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</si>
  <si>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</si>
  <si>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</si>
  <si>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</si>
  <si>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</si>
  <si>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</si>
  <si>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</si>
  <si>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</si>
  <si>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</si>
  <si>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</si>
  <si>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</si>
  <si>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</si>
  <si>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</si>
  <si>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</si>
  <si>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</si>
  <si>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</si>
  <si>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</si>
  <si>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</si>
  <si>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</si>
  <si>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</si>
  <si>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</si>
  <si>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</si>
  <si>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</si>
  <si>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</si>
  <si>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</si>
  <si>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</si>
  <si>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</si>
  <si>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</si>
  <si>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</si>
  <si>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</si>
  <si>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</si>
  <si>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</si>
  <si>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</si>
  <si>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</si>
  <si>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</si>
  <si>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</si>
  <si>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</si>
  <si>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</si>
  <si>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</si>
  <si>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</si>
  <si>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</si>
  <si>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</si>
  <si>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</si>
  <si>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</si>
  <si>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</si>
  <si>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</si>
  <si>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</si>
  <si>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</si>
  <si>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</si>
  <si>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</si>
  <si>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</si>
  <si>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</si>
  <si>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</si>
  <si>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</si>
  <si>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</si>
  <si>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</si>
  <si>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</si>
  <si>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</si>
  <si>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</si>
  <si>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</si>
  <si>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</si>
  <si>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</si>
  <si>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</si>
  <si>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</si>
  <si>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</si>
  <si>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</si>
  <si>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</si>
  <si>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</si>
  <si>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</si>
  <si>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</si>
  <si>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</si>
  <si>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</si>
  <si>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</si>
  <si>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</si>
  <si>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</si>
  <si>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</si>
  <si>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</si>
  <si>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</si>
  <si>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</si>
  <si>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</si>
  <si>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</si>
  <si>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</si>
  <si>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</si>
  <si>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</si>
  <si>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</si>
  <si>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</si>
  <si>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</si>
  <si>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</si>
  <si>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</si>
  <si>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</si>
  <si>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</si>
  <si>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</si>
  <si>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</si>
  <si>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</si>
  <si>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</si>
  <si>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</si>
  <si>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</si>
  <si>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</si>
  <si>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</si>
  <si>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</si>
  <si>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</si>
  <si>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</si>
  <si>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</si>
  <si>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</si>
  <si>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</si>
  <si>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</si>
  <si>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</si>
  <si>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</si>
  <si>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</si>
  <si>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</si>
  <si>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</si>
  <si>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</si>
  <si>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</si>
  <si>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</si>
  <si>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</si>
  <si>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</si>
  <si>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</si>
  <si>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</si>
  <si>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</si>
  <si>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</si>
  <si>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</si>
  <si>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</si>
  <si>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</si>
  <si>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</si>
  <si>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</si>
  <si>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</si>
  <si>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</si>
  <si>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</si>
  <si>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</si>
  <si>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</si>
  <si>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</si>
  <si>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</si>
  <si>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</si>
  <si>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</si>
  <si>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</si>
  <si>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</si>
  <si>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</si>
  <si>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</si>
  <si>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</si>
  <si>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</si>
  <si>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</si>
  <si>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</si>
  <si>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</si>
  <si>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</si>
  <si>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</si>
  <si>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</si>
  <si>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</si>
  <si>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</si>
  <si>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</si>
  <si>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</si>
  <si>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</si>
  <si>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</si>
  <si>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</si>
  <si>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</si>
  <si>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</si>
  <si>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</si>
  <si>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</si>
  <si>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</si>
  <si>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</si>
  <si>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</si>
  <si>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</si>
  <si>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</si>
  <si>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</si>
  <si>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</si>
  <si>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</si>
  <si>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</si>
  <si>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</si>
  <si>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</si>
  <si>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</si>
  <si>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</si>
  <si>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</si>
  <si>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</si>
  <si>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</si>
  <si>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</si>
  <si>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</si>
  <si>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</si>
  <si>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</si>
  <si>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</si>
  <si>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</si>
  <si>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</si>
  <si>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</si>
  <si>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</si>
  <si>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</si>
  <si>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</si>
  <si>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</si>
  <si>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</si>
  <si>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</si>
  <si>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</si>
  <si>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</si>
  <si>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</si>
  <si>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</si>
  <si>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</si>
  <si>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</si>
  <si>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</si>
  <si>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</si>
  <si>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</si>
  <si>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</si>
  <si>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</si>
  <si>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</si>
  <si>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</si>
  <si>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</si>
  <si>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</si>
  <si>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</si>
  <si>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</si>
  <si>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</si>
  <si>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</si>
  <si>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</si>
  <si>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</si>
  <si>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</si>
  <si>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</si>
  <si>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</si>
  <si>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</si>
  <si>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</si>
  <si>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</si>
  <si>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</si>
  <si>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</si>
  <si>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</si>
  <si>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</si>
  <si>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</si>
  <si>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</si>
  <si>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</si>
  <si>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</si>
  <si>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</si>
  <si>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</si>
  <si>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</si>
  <si>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</si>
  <si>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</si>
  <si>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</si>
  <si>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</si>
  <si>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</si>
  <si>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</si>
  <si>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</si>
  <si>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</si>
  <si>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</si>
  <si>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</si>
  <si>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</si>
  <si>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</si>
  <si>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</si>
  <si>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</si>
  <si>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</si>
  <si>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</si>
  <si>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</si>
  <si>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</si>
  <si>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</si>
  <si>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</si>
  <si>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</si>
  <si>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</si>
  <si>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</si>
  <si>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</si>
  <si>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</si>
  <si>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</si>
  <si>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</si>
  <si>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</si>
  <si>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</si>
  <si>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</si>
  <si>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</si>
  <si>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</si>
  <si>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</si>
  <si>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</si>
  <si>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</si>
  <si>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</si>
  <si>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</si>
  <si>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</si>
  <si>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</si>
  <si>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</si>
  <si>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</si>
  <si>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</si>
  <si>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</si>
  <si>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</si>
  <si>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</si>
  <si>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</si>
  <si>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</si>
  <si>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</si>
  <si>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</si>
  <si>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</si>
  <si>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</si>
  <si>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</si>
  <si>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</si>
  <si>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</si>
  <si>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</si>
  <si>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</si>
  <si>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</si>
  <si>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</si>
  <si>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</si>
  <si>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</si>
  <si>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</si>
  <si>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</si>
  <si>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</si>
  <si>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</si>
  <si>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</si>
  <si>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</si>
  <si>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</si>
  <si>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</si>
  <si>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</si>
  <si>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</si>
  <si>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</si>
  <si>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</si>
  <si>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</si>
  <si>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</si>
  <si>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</si>
  <si>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</si>
  <si>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</si>
  <si>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</si>
  <si>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</si>
  <si>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</si>
  <si>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</si>
  <si>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</si>
  <si>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</si>
  <si>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</si>
  <si>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</si>
  <si>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</si>
  <si>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</si>
  <si>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</si>
  <si>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</si>
  <si>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</si>
  <si>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</si>
  <si>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</si>
  <si>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</si>
  <si>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</si>
  <si>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</si>
  <si>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</si>
  <si>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</si>
  <si>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</si>
  <si>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</si>
  <si>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</si>
  <si>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</si>
  <si>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</si>
  <si>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</si>
  <si>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</si>
  <si>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</si>
  <si>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</si>
  <si>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</si>
  <si>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</si>
  <si>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</si>
  <si>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</si>
  <si>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</si>
  <si>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</si>
  <si>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</si>
  <si>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</si>
  <si>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</si>
  <si>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</si>
  <si>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</si>
  <si>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</si>
  <si>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</si>
  <si>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</si>
  <si>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</si>
  <si>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</si>
  <si>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</si>
  <si>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</si>
  <si>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</si>
  <si>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</si>
  <si>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</si>
  <si>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</si>
  <si>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</si>
  <si>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</si>
  <si>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</si>
  <si>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</si>
  <si>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</si>
  <si>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</si>
  <si>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</si>
  <si>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</si>
  <si>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</si>
  <si>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</si>
  <si>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</si>
  <si>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</si>
  <si>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</si>
  <si>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</si>
  <si>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</si>
  <si>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</si>
  <si>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</si>
  <si>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</si>
  <si>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</si>
  <si>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</si>
  <si>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</si>
  <si>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</si>
  <si>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</si>
  <si>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</si>
  <si>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</si>
  <si>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</si>
  <si>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</si>
  <si>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</si>
  <si>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</si>
  <si>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</si>
  <si>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</si>
  <si>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</si>
  <si>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</si>
  <si>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</si>
  <si>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</si>
  <si>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</si>
  <si>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</si>
  <si>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</si>
  <si>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</si>
  <si>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</si>
  <si>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</si>
  <si>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</si>
  <si>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</si>
  <si>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</si>
  <si>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</si>
  <si>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</si>
  <si>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</si>
  <si>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</si>
  <si>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</si>
  <si>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</si>
  <si>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</si>
  <si>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</si>
  <si>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</si>
  <si>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</si>
  <si>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</si>
  <si>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</si>
  <si>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</si>
  <si>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</si>
  <si>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</si>
  <si>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</si>
  <si>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</si>
  <si>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</si>
  <si>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</si>
  <si>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</si>
  <si>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</si>
  <si>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</si>
  <si>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</si>
  <si>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</si>
  <si>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</si>
  <si>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</si>
  <si>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</si>
  <si>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</si>
  <si>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</si>
  <si>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</si>
  <si>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</si>
  <si>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</si>
  <si>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</si>
  <si>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</si>
  <si>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</si>
  <si>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</si>
  <si>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</si>
  <si>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</si>
  <si>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</si>
  <si>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</si>
  <si>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</si>
  <si>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</si>
  <si>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</si>
  <si>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</si>
  <si>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</si>
  <si>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</si>
  <si>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</si>
  <si>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</si>
  <si>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</si>
  <si>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</si>
  <si>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</si>
  <si>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</si>
  <si>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</si>
  <si>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</si>
  <si>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</si>
  <si>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</si>
  <si>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</si>
  <si>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</si>
  <si>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</si>
  <si>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</si>
  <si>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</si>
  <si>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</si>
  <si>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</si>
  <si>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</si>
  <si>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</si>
  <si>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</si>
  <si>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</si>
  <si>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</si>
  <si>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</si>
  <si>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</si>
  <si>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</si>
  <si>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</si>
  <si>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</si>
  <si>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</si>
  <si>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</si>
  <si>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</si>
  <si>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</si>
  <si>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</si>
  <si>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</si>
  <si>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</si>
  <si>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</si>
  <si>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</si>
  <si>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</si>
  <si>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</si>
  <si>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</si>
  <si>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</si>
  <si>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</si>
  <si>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</si>
  <si>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</si>
  <si>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</si>
  <si>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</si>
  <si>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</si>
  <si>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</si>
  <si>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</si>
  <si>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</si>
  <si>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</si>
  <si>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</si>
  <si>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</si>
  <si>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</si>
  <si>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</si>
  <si>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</si>
  <si>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</si>
  <si>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</si>
  <si>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</si>
  <si>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</si>
  <si>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</si>
  <si>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</si>
  <si>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</si>
  <si>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</si>
  <si>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</si>
  <si>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</si>
  <si>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</si>
  <si>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</si>
  <si>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</si>
  <si>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</si>
  <si>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</si>
  <si>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</si>
  <si>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</si>
  <si>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</si>
  <si>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</si>
  <si>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</si>
  <si>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</si>
  <si>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</si>
  <si>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</si>
  <si>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</si>
  <si>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</si>
  <si>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</si>
  <si>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</si>
  <si>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</si>
  <si>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</si>
  <si>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</si>
  <si>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</si>
  <si>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</si>
  <si>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</si>
  <si>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</si>
  <si>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</si>
  <si>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</si>
  <si>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</si>
  <si>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</si>
  <si>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</si>
  <si>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</si>
  <si>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</si>
  <si>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</si>
  <si>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</si>
  <si>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</si>
  <si>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</si>
  <si>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</si>
  <si>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</si>
  <si>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</si>
  <si>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</si>
  <si>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</si>
  <si>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</si>
  <si>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</si>
  <si>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</si>
  <si>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</si>
  <si>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</si>
  <si>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</si>
  <si>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</si>
  <si>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</si>
  <si>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</si>
  <si>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</si>
  <si>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</si>
  <si>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</si>
  <si>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</si>
  <si>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</si>
  <si>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</si>
  <si>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</si>
  <si>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</si>
  <si>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</si>
  <si>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</si>
  <si>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</si>
  <si>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</si>
  <si>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</si>
  <si>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</si>
  <si>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</si>
  <si>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</si>
  <si>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</si>
  <si>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</si>
  <si>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</si>
  <si>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</si>
  <si>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</si>
  <si>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</si>
  <si>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</si>
  <si>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</si>
  <si>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</si>
  <si>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</si>
  <si>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</si>
  <si>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</si>
  <si>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</si>
  <si>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</si>
  <si>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</si>
  <si>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</si>
  <si>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</si>
  <si>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</si>
  <si>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</si>
  <si>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</si>
  <si>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</si>
  <si>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</si>
  <si>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</si>
  <si>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</si>
  <si>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</si>
  <si>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</si>
  <si>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</si>
  <si>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</si>
  <si>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</si>
  <si>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</si>
  <si>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</si>
  <si>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</si>
  <si>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</si>
  <si>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</si>
  <si>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</si>
  <si>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</si>
  <si>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</si>
  <si>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</si>
  <si>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</si>
  <si>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</si>
  <si>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</si>
  <si>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</si>
  <si>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</si>
  <si>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</si>
  <si>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</si>
  <si>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</si>
  <si>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</si>
  <si>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</si>
  <si>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</si>
  <si>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</si>
  <si>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</si>
  <si>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</si>
  <si>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</si>
  <si>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</si>
  <si>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</si>
  <si>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</si>
  <si>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</si>
  <si>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</si>
  <si>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</si>
  <si>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</si>
  <si>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</si>
  <si>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</si>
  <si>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</si>
  <si>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</si>
  <si>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</si>
  <si>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</si>
  <si>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</si>
  <si>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</si>
  <si>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</si>
  <si>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</si>
  <si>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</si>
  <si>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</si>
  <si>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</si>
  <si>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</si>
  <si>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</si>
  <si>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</si>
  <si>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</si>
  <si>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</si>
  <si>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</si>
  <si>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</si>
  <si>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</si>
  <si>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</si>
  <si>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</si>
  <si>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</si>
  <si>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</si>
  <si>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</si>
  <si>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</si>
  <si>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</si>
  <si>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</si>
  <si>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</si>
  <si>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</si>
  <si>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</si>
  <si>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</si>
  <si>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</si>
  <si>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</si>
  <si>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</si>
  <si>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</si>
  <si>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</si>
  <si>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</si>
  <si>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</si>
  <si>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</si>
  <si>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</si>
  <si>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</si>
  <si>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</si>
  <si>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</si>
  <si>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</si>
  <si>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</si>
  <si>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</si>
  <si>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</si>
  <si>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</si>
  <si>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</si>
  <si>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</si>
  <si>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</si>
  <si>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</si>
  <si>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</si>
  <si>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</si>
  <si>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</si>
  <si>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</si>
  <si>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</si>
  <si>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</si>
  <si>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</si>
  <si>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</si>
  <si>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</si>
  <si>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</si>
  <si>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</si>
  <si>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</si>
  <si>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</si>
  <si>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</si>
  <si>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</si>
  <si>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</si>
  <si>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</si>
  <si>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</si>
  <si>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</si>
  <si>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</si>
  <si>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</si>
  <si>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</si>
  <si>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</si>
  <si>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</si>
  <si>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</si>
  <si>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</si>
  <si>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</si>
  <si>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</si>
  <si>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</si>
  <si>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</si>
  <si>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</si>
  <si>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</si>
  <si>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</si>
  <si>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</si>
  <si>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</si>
  <si>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</si>
  <si>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</si>
  <si>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</si>
  <si>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</si>
  <si>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</si>
  <si>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</si>
  <si>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</si>
  <si>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</si>
  <si>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</si>
  <si>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</si>
  <si>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</si>
  <si>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</si>
  <si>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</si>
  <si>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</si>
  <si>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</si>
  <si>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</si>
  <si>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</si>
  <si>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</si>
  <si>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</si>
  <si>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</si>
  <si>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</si>
  <si>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</si>
  <si>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</si>
  <si>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</si>
  <si>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</si>
  <si>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</si>
  <si>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</si>
  <si>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</si>
  <si>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</si>
  <si>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</si>
  <si>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</si>
  <si>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</si>
  <si>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</si>
  <si>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</si>
  <si>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</si>
  <si>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</si>
  <si>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</si>
  <si>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</si>
  <si>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</si>
  <si>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</si>
  <si>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</si>
  <si>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</si>
  <si>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</si>
  <si>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</si>
  <si>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</si>
  <si>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</si>
  <si>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</si>
  <si>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</si>
  <si>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</si>
  <si>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</si>
  <si>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</si>
  <si>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</si>
  <si>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</si>
  <si>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</si>
  <si>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</si>
  <si>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</si>
  <si>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</si>
  <si>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</si>
  <si>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</si>
  <si>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</si>
  <si>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</si>
  <si>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</si>
  <si>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</si>
  <si>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</si>
  <si>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</si>
  <si>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</si>
  <si>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</si>
  <si>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</si>
  <si>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</si>
  <si>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</si>
  <si>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</si>
  <si>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</si>
  <si>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</si>
  <si>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</si>
  <si>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</si>
  <si>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</si>
  <si>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</si>
  <si>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</si>
  <si>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</si>
  <si>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</si>
  <si>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</si>
  <si>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</si>
  <si>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</si>
  <si>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</si>
  <si>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</si>
  <si>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</si>
  <si>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</si>
  <si>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</si>
  <si>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</si>
  <si>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</si>
  <si>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</si>
  <si>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</si>
  <si>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</si>
  <si>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</si>
  <si>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</si>
  <si>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</si>
  <si>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</si>
  <si>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</si>
  <si>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</si>
  <si>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</si>
  <si>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</si>
  <si>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</si>
  <si>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</si>
  <si>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</si>
  <si>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</si>
  <si>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</si>
  <si>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</si>
  <si>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</si>
  <si>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</si>
  <si>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</si>
  <si>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</si>
  <si>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</si>
  <si>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</si>
  <si>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</si>
  <si>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</si>
  <si>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</si>
  <si>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</si>
  <si>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</si>
  <si>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</si>
  <si>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</si>
  <si>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</si>
  <si>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</si>
  <si>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</si>
  <si>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</si>
  <si>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</si>
  <si>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</si>
  <si>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</si>
  <si>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</si>
  <si>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</si>
  <si>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</si>
  <si>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</si>
  <si>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</si>
  <si>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</si>
  <si>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</si>
  <si>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</si>
  <si>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</si>
  <si>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</si>
  <si>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</si>
  <si>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</si>
  <si>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</si>
  <si>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</si>
  <si>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</si>
  <si>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</si>
  <si>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</si>
  <si>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</si>
  <si>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</si>
  <si>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</si>
  <si>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</si>
  <si>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</si>
  <si>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</si>
  <si>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</si>
  <si>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</si>
  <si>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</si>
  <si>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</si>
  <si>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</si>
  <si>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</si>
  <si>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</si>
  <si>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</si>
  <si>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</si>
  <si>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</si>
  <si>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</si>
  <si>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</si>
  <si>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</si>
  <si>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</si>
  <si>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</si>
  <si>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</si>
  <si>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</si>
  <si>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</si>
  <si>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</si>
  <si>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</si>
  <si>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</si>
  <si>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</si>
  <si>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</si>
  <si>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</si>
  <si>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</si>
  <si>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</si>
  <si>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</si>
  <si>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</si>
  <si>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</si>
  <si>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</si>
  <si>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</si>
  <si>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</si>
  <si>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</si>
  <si>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</si>
  <si>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</si>
  <si>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</si>
  <si>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</si>
  <si>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</si>
  <si>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</si>
  <si>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</si>
  <si>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</si>
  <si>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</si>
  <si>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</si>
  <si>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</si>
  <si>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</si>
  <si>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</si>
  <si>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</si>
  <si>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</si>
  <si>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</si>
  <si>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</si>
  <si>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</si>
  <si>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</si>
  <si>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</si>
  <si>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</si>
  <si>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</si>
  <si>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</si>
  <si>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</si>
  <si>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</si>
  <si>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</si>
  <si>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</si>
  <si>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</si>
  <si>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</si>
  <si>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</si>
  <si>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</si>
  <si>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</si>
  <si>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</si>
  <si>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</si>
  <si>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</si>
  <si>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</si>
  <si>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</si>
  <si>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</si>
  <si>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</si>
  <si>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</si>
  <si>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</si>
  <si>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</si>
  <si>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</si>
  <si>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</si>
  <si>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</si>
  <si>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</si>
  <si>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</si>
  <si>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</si>
  <si>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</si>
  <si>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</si>
  <si>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</si>
  <si>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</si>
  <si>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</si>
  <si>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</si>
  <si>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</si>
  <si>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</si>
  <si>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</si>
  <si>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</si>
  <si>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</si>
  <si>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</si>
  <si>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</si>
  <si>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</si>
  <si>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</si>
  <si>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</si>
  <si>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</si>
  <si>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</si>
  <si>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</si>
  <si>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</si>
  <si>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</si>
  <si>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</si>
  <si>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</si>
  <si>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</si>
  <si>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</si>
  <si>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</si>
  <si>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</si>
  <si>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</si>
  <si>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</si>
  <si>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</si>
  <si>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</si>
  <si>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</si>
  <si>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</si>
  <si>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</si>
  <si>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</si>
  <si>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</si>
  <si>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</si>
  <si>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</si>
  <si>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</si>
  <si>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</si>
  <si>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</si>
  <si>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</si>
  <si>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</si>
  <si>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</si>
  <si>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</si>
  <si>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</si>
  <si>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</si>
  <si>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</si>
  <si>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</si>
  <si>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</si>
  <si>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</si>
  <si>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</si>
  <si>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</si>
  <si>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</si>
  <si>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</si>
  <si>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</si>
  <si>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</si>
  <si>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</si>
  <si>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</si>
  <si>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</si>
  <si>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</si>
  <si>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</si>
  <si>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</si>
  <si>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</si>
  <si>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</si>
  <si>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</si>
  <si>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</si>
  <si>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</si>
  <si>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</si>
  <si>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</si>
  <si>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</si>
  <si>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</si>
  <si>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</si>
  <si>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</si>
  <si>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</si>
  <si>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</si>
  <si>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</si>
  <si>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</si>
  <si>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</si>
  <si>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</si>
  <si>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</si>
  <si>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</si>
  <si>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</si>
  <si>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</si>
  <si>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</si>
  <si>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</si>
  <si>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</si>
  <si>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</si>
  <si>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</si>
  <si>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</si>
  <si>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</si>
  <si>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</si>
  <si>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</si>
  <si>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</si>
  <si>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</si>
  <si>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</si>
  <si>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</si>
  <si>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</si>
  <si>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</si>
  <si>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</si>
  <si>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</si>
  <si>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</si>
  <si>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</si>
  <si>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</si>
  <si>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</si>
  <si>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</si>
  <si>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</si>
  <si>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</si>
  <si>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</si>
  <si>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</si>
  <si>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</si>
  <si>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</si>
  <si>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</si>
  <si>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</si>
  <si>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</si>
  <si>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</si>
  <si>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</si>
  <si>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</si>
  <si>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</si>
  <si>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</si>
  <si>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</si>
  <si>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</si>
  <si>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</si>
  <si>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</si>
  <si>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</si>
  <si>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</si>
  <si>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</si>
  <si>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</si>
  <si>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</si>
  <si>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</si>
  <si>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</si>
  <si>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</si>
  <si>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</si>
  <si>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</si>
  <si>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</si>
  <si>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</si>
  <si>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</si>
  <si>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</si>
  <si>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</si>
  <si>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</si>
  <si>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</si>
  <si>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</si>
  <si>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</si>
  <si>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</si>
  <si>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</si>
  <si>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</si>
  <si>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</si>
  <si>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</si>
  <si>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</si>
  <si>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</si>
  <si>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</si>
  <si>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</si>
  <si>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</si>
  <si>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</si>
  <si>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</si>
  <si>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</si>
  <si>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</si>
  <si>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</si>
  <si>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</si>
  <si>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</si>
  <si>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</si>
  <si>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</si>
  <si>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</si>
  <si>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</si>
  <si>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</si>
  <si>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</si>
  <si>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</si>
  <si>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</si>
  <si>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</si>
  <si>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</si>
  <si>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</si>
  <si>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</si>
  <si>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</si>
  <si>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</si>
  <si>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</si>
  <si>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</si>
  <si>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</si>
  <si>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</si>
  <si>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</si>
  <si>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</si>
  <si>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</si>
  <si>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</si>
  <si>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</si>
  <si>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</si>
  <si>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</si>
  <si>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</si>
  <si>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</si>
  <si>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</si>
  <si>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</si>
  <si>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</si>
  <si>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</si>
  <si>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</si>
  <si>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</si>
  <si>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</si>
  <si>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</si>
  <si>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</si>
  <si>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</si>
  <si>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</si>
  <si>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</si>
  <si>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</si>
  <si>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</si>
  <si>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</si>
  <si>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</si>
  <si>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</si>
  <si>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</si>
  <si>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</si>
  <si>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</si>
  <si>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</si>
  <si>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</si>
  <si>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</si>
  <si>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</si>
  <si>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</si>
  <si>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</si>
  <si>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</si>
  <si>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</si>
  <si>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</si>
  <si>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</si>
  <si>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</si>
  <si>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</si>
  <si>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</si>
  <si>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</si>
  <si>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</si>
  <si>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</si>
  <si>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</si>
  <si>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</si>
  <si>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</si>
  <si>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</si>
  <si>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</si>
  <si>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</si>
  <si>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</si>
  <si>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</si>
  <si>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</si>
  <si>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</si>
  <si>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</si>
  <si>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</si>
  <si>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</si>
  <si>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</si>
  <si>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</si>
  <si>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</si>
  <si>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</si>
  <si>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</si>
  <si>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</si>
  <si>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</si>
  <si>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</si>
  <si>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</si>
  <si>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</si>
  <si>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</si>
  <si>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</si>
  <si>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</si>
  <si>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</si>
  <si>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</si>
  <si>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</si>
  <si>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</si>
  <si>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</si>
  <si>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</si>
  <si>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</si>
  <si>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</si>
  <si>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</si>
  <si>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</si>
  <si>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</si>
  <si>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</si>
  <si>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</si>
  <si>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</si>
  <si>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</si>
  <si>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</si>
  <si>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</si>
  <si>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</si>
  <si>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</si>
  <si>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</si>
  <si>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</si>
  <si>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</si>
  <si>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</si>
  <si>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</si>
  <si>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</si>
  <si>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</si>
  <si>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</si>
  <si>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</si>
  <si>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</si>
  <si>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</si>
  <si>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</si>
  <si>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</si>
  <si>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</si>
  <si>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</si>
  <si>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</si>
  <si>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</si>
  <si>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</si>
  <si>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</si>
  <si>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</si>
  <si>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</si>
  <si>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</si>
  <si>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</si>
  <si>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</si>
  <si>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</si>
  <si>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</si>
  <si>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</si>
  <si>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</si>
  <si>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</si>
  <si>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</si>
  <si>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</si>
  <si>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</si>
  <si>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</si>
  <si>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</si>
  <si>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</si>
  <si>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</si>
  <si>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</si>
  <si>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</si>
  <si>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</si>
  <si>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</si>
  <si>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</si>
  <si>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</si>
  <si>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</si>
  <si>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</si>
  <si>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</si>
  <si>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</si>
  <si>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</si>
  <si>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</si>
  <si>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</si>
  <si>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</si>
  <si>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</si>
  <si>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</si>
  <si>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</si>
  <si>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</si>
  <si>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</si>
  <si>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</si>
  <si>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</si>
  <si>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</si>
  <si>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</si>
  <si>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</si>
  <si>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</si>
  <si>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</si>
  <si>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</si>
  <si>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</si>
  <si>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</si>
  <si>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</si>
  <si>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</si>
  <si>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</si>
  <si>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</si>
  <si>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</si>
  <si>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</si>
  <si>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</si>
  <si>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</si>
  <si>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</si>
  <si>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</si>
  <si>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</si>
  <si>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</si>
  <si>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</si>
  <si>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</si>
  <si>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</si>
  <si>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</si>
  <si>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</si>
  <si>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</si>
  <si>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</si>
  <si>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</si>
  <si>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</si>
  <si>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</si>
  <si>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</si>
  <si>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</si>
  <si>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</si>
  <si>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</si>
  <si>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</si>
  <si>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</si>
  <si>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</si>
  <si>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</si>
  <si>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</si>
  <si>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</si>
  <si>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</si>
  <si>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</si>
  <si>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</si>
  <si>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</si>
  <si>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</si>
  <si>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</si>
  <si>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</si>
  <si>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</si>
  <si>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</si>
  <si>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</si>
  <si>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</si>
  <si>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</si>
  <si>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</si>
  <si>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</si>
  <si>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</si>
  <si>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</si>
  <si>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</si>
  <si>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</si>
  <si>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</si>
  <si>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</si>
  <si>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</si>
  <si>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</si>
  <si>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</si>
  <si>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</si>
  <si>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</si>
  <si>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</si>
  <si>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</si>
  <si>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</si>
  <si>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</si>
  <si>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</si>
  <si>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</si>
  <si>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</si>
  <si>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</si>
  <si>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</si>
  <si>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</si>
  <si>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</si>
  <si>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</si>
  <si>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</si>
  <si>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</si>
  <si>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</si>
  <si>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</si>
  <si>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</si>
  <si>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</si>
  <si>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</si>
  <si>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</si>
  <si>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</si>
  <si>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</si>
  <si>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</si>
  <si>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</si>
  <si>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</si>
  <si>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</si>
  <si>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</si>
  <si>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</si>
  <si>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</si>
  <si>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</si>
  <si>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</si>
  <si>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</si>
  <si>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</si>
  <si>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</si>
  <si>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</si>
  <si>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</si>
  <si>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</si>
  <si>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</si>
  <si>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</si>
  <si>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</si>
  <si>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</si>
  <si>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</si>
  <si>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</si>
  <si>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</si>
  <si>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</si>
  <si>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</si>
  <si>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</si>
  <si>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</si>
  <si>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</si>
  <si>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</si>
  <si>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</si>
  <si>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</si>
  <si>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</si>
  <si>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</si>
  <si>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</si>
  <si>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</si>
  <si>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</si>
  <si>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</si>
  <si>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</si>
  <si>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</si>
  <si>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</si>
  <si>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</si>
  <si>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</si>
  <si>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</si>
  <si>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</si>
  <si>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</si>
  <si>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</si>
  <si>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</si>
  <si>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</si>
  <si>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</si>
  <si>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</si>
  <si>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</si>
  <si>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</si>
  <si>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</si>
  <si>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</si>
  <si>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</si>
  <si>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</si>
  <si>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</si>
  <si>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</si>
  <si>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</si>
  <si>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</si>
  <si>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</si>
  <si>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</si>
  <si>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</si>
  <si>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</si>
  <si>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</si>
  <si>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</si>
  <si>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</si>
  <si>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</si>
  <si>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</si>
  <si>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</si>
  <si>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</si>
  <si>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</si>
  <si>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</si>
  <si>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</si>
  <si>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</si>
  <si>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</si>
  <si>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</si>
  <si>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</si>
  <si>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</si>
  <si>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</si>
  <si>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</si>
  <si>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</si>
  <si>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</si>
  <si>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</si>
  <si>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</si>
  <si>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</si>
  <si>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</si>
  <si>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</si>
  <si>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</si>
  <si>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</si>
  <si>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</si>
  <si>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</si>
  <si>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</si>
  <si>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</si>
  <si>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</si>
  <si>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</si>
  <si>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</si>
  <si>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</si>
  <si>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</si>
  <si>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</si>
  <si>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</si>
  <si>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</si>
  <si>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</si>
  <si>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</si>
  <si>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</si>
  <si>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</si>
  <si>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</si>
  <si>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</si>
  <si>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</si>
  <si>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</si>
  <si>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</si>
  <si>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</si>
  <si>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</si>
  <si>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</si>
  <si>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</si>
  <si>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</si>
  <si>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</si>
  <si>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</si>
  <si>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</si>
  <si>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</si>
  <si>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</si>
  <si>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</si>
  <si>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</si>
  <si>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</si>
  <si>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</si>
  <si>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</si>
  <si>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</si>
  <si>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</si>
  <si>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</si>
  <si>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</si>
  <si>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</si>
  <si>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</si>
  <si>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</si>
  <si>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</si>
  <si>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</si>
  <si>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</si>
  <si>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</si>
  <si>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</si>
  <si>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</si>
  <si>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</si>
  <si>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</si>
  <si>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</si>
  <si>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</si>
  <si>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</si>
  <si>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</si>
  <si>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</si>
  <si>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</si>
  <si>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</si>
  <si>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</si>
  <si>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</si>
  <si>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</si>
  <si>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</si>
  <si>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</si>
  <si>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</si>
  <si>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</si>
  <si>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</si>
  <si>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</si>
  <si>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</si>
  <si>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</si>
  <si>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</si>
  <si>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</si>
  <si>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</si>
  <si>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</si>
  <si>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</si>
  <si>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</si>
  <si>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</si>
  <si>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</si>
  <si>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</si>
  <si>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</si>
  <si>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</si>
  <si>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</si>
  <si>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</si>
  <si>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</si>
  <si>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</si>
  <si>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</si>
  <si>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</si>
  <si>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</si>
  <si>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</si>
  <si>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</si>
  <si>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</si>
  <si>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</si>
  <si>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</si>
  <si>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</si>
  <si>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</si>
  <si>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</si>
  <si>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</si>
  <si>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</si>
  <si>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</si>
  <si>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</si>
  <si>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</si>
  <si>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</si>
  <si>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</si>
  <si>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</si>
  <si>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</si>
  <si>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</si>
  <si>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</si>
  <si>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</si>
  <si>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</si>
  <si>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</si>
  <si>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</si>
  <si>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</si>
  <si>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</si>
  <si>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</si>
  <si>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</si>
  <si>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</si>
  <si>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</si>
  <si>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</si>
  <si>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</si>
  <si>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</si>
  <si>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</si>
  <si>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</si>
  <si>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</si>
  <si>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</si>
  <si>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</si>
  <si>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</si>
  <si>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</si>
  <si>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</si>
  <si>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</si>
  <si>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</si>
  <si>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</si>
  <si>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</si>
  <si>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</si>
  <si>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</si>
  <si>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</si>
  <si>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</si>
  <si>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</si>
  <si>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</si>
  <si>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</si>
  <si>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</si>
  <si>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</si>
  <si>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</si>
  <si>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</si>
  <si>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</si>
  <si>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</si>
  <si>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</si>
  <si>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</si>
  <si>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</si>
  <si>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</si>
  <si>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</si>
  <si>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</si>
  <si>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</si>
  <si>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</si>
  <si>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</si>
  <si>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</si>
  <si>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</si>
  <si>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</si>
  <si>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</si>
  <si>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</si>
  <si>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</si>
  <si>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</si>
  <si>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</si>
  <si>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</si>
  <si>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</si>
  <si>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</si>
  <si>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</si>
  <si>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</si>
  <si>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</si>
  <si>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</si>
  <si>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</si>
  <si>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</si>
  <si>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</si>
  <si>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</si>
  <si>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</si>
  <si>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</si>
  <si>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</si>
  <si>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</si>
  <si>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</si>
  <si>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</si>
  <si>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</si>
  <si>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</si>
  <si>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</si>
  <si>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</si>
  <si>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</si>
  <si>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</si>
  <si>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</si>
  <si>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</si>
  <si>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</si>
  <si>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</si>
  <si>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</si>
  <si>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</si>
  <si>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</si>
  <si>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</si>
  <si>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</si>
  <si>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</si>
  <si>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</si>
  <si>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</si>
  <si>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</si>
  <si>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</si>
  <si>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</si>
  <si>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</si>
  <si>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</si>
  <si>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</si>
  <si>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</si>
  <si>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</si>
  <si>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</si>
  <si>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</si>
  <si>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</si>
  <si>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</si>
  <si>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</si>
  <si>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</si>
  <si>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</si>
  <si>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</si>
  <si>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</si>
  <si>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</si>
  <si>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</si>
  <si>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</si>
  <si>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</si>
  <si>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</si>
  <si>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</si>
  <si>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</si>
  <si>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</si>
  <si>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</si>
  <si>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</si>
  <si>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</si>
  <si>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</si>
  <si>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</si>
  <si>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</si>
  <si>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</si>
  <si>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</si>
  <si>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</si>
  <si>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</si>
  <si>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</si>
  <si>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</si>
  <si>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</si>
  <si>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</si>
  <si>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</si>
  <si>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</si>
  <si>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</si>
  <si>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</si>
  <si>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</si>
  <si>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</si>
  <si>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</si>
  <si>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</si>
  <si>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</si>
  <si>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</si>
  <si>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</si>
  <si>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</si>
  <si>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</si>
  <si>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</si>
  <si>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</si>
  <si>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</si>
  <si>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</si>
  <si>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</si>
  <si>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</si>
  <si>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</si>
  <si>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</si>
  <si>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</si>
  <si>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</si>
  <si>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</si>
  <si>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</si>
  <si>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</si>
  <si>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</si>
  <si>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</si>
  <si>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</si>
  <si>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</si>
  <si>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</si>
  <si>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</si>
  <si>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</si>
  <si>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</si>
  <si>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</si>
  <si>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</si>
  <si>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</si>
  <si>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</si>
  <si>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</si>
  <si>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</si>
  <si>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</si>
  <si>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</si>
  <si>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</si>
  <si>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</si>
  <si>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</si>
  <si>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</si>
  <si>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</si>
  <si>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</si>
  <si>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</si>
  <si>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</si>
  <si>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</si>
  <si>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</si>
  <si>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</si>
  <si>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</si>
  <si>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</si>
  <si>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</si>
  <si>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</si>
  <si>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</si>
  <si>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</si>
  <si>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</si>
  <si>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</si>
  <si>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</si>
  <si>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</si>
  <si>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</si>
  <si>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</si>
  <si>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</si>
  <si>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</si>
  <si>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</si>
  <si>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</si>
  <si>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</si>
  <si>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</si>
  <si>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</si>
  <si>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</si>
  <si>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</si>
  <si>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</si>
  <si>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</si>
  <si>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</si>
  <si>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</si>
  <si>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</si>
  <si>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</si>
  <si>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</si>
  <si>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</si>
  <si>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</si>
  <si>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</si>
  <si>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</si>
  <si>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</si>
  <si>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</si>
  <si>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</si>
  <si>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</si>
  <si>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</si>
  <si>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</si>
  <si>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</si>
  <si>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</si>
  <si>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</si>
  <si>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</si>
  <si>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</si>
  <si>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</si>
  <si>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</si>
  <si>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</si>
  <si>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</si>
  <si>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</si>
  <si>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</si>
  <si>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</si>
  <si>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</si>
  <si>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</si>
  <si>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</si>
  <si>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</si>
  <si>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</si>
  <si>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</si>
  <si>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</si>
  <si>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</si>
  <si>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</si>
  <si>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</si>
  <si>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</si>
  <si>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</si>
  <si>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</si>
  <si>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</si>
  <si>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</si>
  <si>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</si>
  <si>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</si>
  <si>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</si>
  <si>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</si>
  <si>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</si>
  <si>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</si>
  <si>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</si>
  <si>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</si>
  <si>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</si>
  <si>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</si>
  <si>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</si>
  <si>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</si>
  <si>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</si>
  <si>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</si>
  <si>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</si>
  <si>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</si>
  <si>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</si>
  <si>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</si>
  <si>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</si>
  <si>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</si>
  <si>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</si>
  <si>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</si>
  <si>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</si>
  <si>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</si>
  <si>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</si>
  <si>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</si>
  <si>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</si>
  <si>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</si>
  <si>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</si>
  <si>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</si>
  <si>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</si>
  <si>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</si>
  <si>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</si>
  <si>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</si>
  <si>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</si>
  <si>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</si>
  <si>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</si>
  <si>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</si>
  <si>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</si>
  <si>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</si>
  <si>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</si>
  <si>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</si>
  <si>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</si>
  <si>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</si>
  <si>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</si>
  <si>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</si>
  <si>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</si>
  <si>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</si>
  <si>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</si>
  <si>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</si>
  <si>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</si>
  <si>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</si>
  <si>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</si>
  <si>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</si>
  <si>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</si>
  <si>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</si>
  <si>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</si>
  <si>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</si>
  <si>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</si>
  <si>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</si>
  <si>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</si>
  <si>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</si>
  <si>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</si>
  <si>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</si>
  <si>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</si>
  <si>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</si>
  <si>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</si>
  <si>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</si>
  <si>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</si>
  <si>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</si>
  <si>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</si>
  <si>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</si>
  <si>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</si>
  <si>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</si>
  <si>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</si>
  <si>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</si>
  <si>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</si>
  <si>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</si>
  <si>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</si>
  <si>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</si>
  <si>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</si>
  <si>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</si>
  <si>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</si>
  <si>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</si>
  <si>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</si>
  <si>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</si>
  <si>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</si>
  <si>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</si>
  <si>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</si>
  <si>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</si>
  <si>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</si>
  <si>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</si>
  <si>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</si>
  <si>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</si>
  <si>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</si>
  <si>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</si>
  <si>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</si>
  <si>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</si>
  <si>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</si>
  <si>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</si>
  <si>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</si>
  <si>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</si>
  <si>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</si>
  <si>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</si>
  <si>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</si>
  <si>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</si>
  <si>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</si>
  <si>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</si>
  <si>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</si>
  <si>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</si>
  <si>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</si>
  <si>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</si>
  <si>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</si>
  <si>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</si>
  <si>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</si>
  <si>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</si>
  <si>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</si>
  <si>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</si>
  <si>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</si>
  <si>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</si>
  <si>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</si>
  <si>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</si>
  <si>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</si>
  <si>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</si>
  <si>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</si>
  <si>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</si>
  <si>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</si>
  <si>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</si>
  <si>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</si>
  <si>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</si>
  <si>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</si>
  <si>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</si>
  <si>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</si>
  <si>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</si>
  <si>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</si>
  <si>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</si>
  <si>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</si>
  <si>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</si>
  <si>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</si>
  <si>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</si>
  <si>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</si>
  <si>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</si>
  <si>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</si>
  <si>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</si>
  <si>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</si>
  <si>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</si>
  <si>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</si>
  <si>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</si>
  <si>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</si>
  <si>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</si>
  <si>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</si>
  <si>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</si>
  <si>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</si>
  <si>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</si>
  <si>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</si>
  <si>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</si>
  <si>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</si>
  <si>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</si>
  <si>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</si>
  <si>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</si>
  <si>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</si>
  <si>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</si>
  <si>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</si>
  <si>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</si>
  <si>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</si>
  <si>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</si>
  <si>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</si>
  <si>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</si>
  <si>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</si>
  <si>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</si>
  <si>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</si>
  <si>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</si>
  <si>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</si>
  <si>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</si>
  <si>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</si>
  <si>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</si>
  <si>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</si>
  <si>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</si>
  <si>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</si>
  <si>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</si>
  <si>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</si>
  <si>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</si>
  <si>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</si>
  <si>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</si>
  <si>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</si>
  <si>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</si>
  <si>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</si>
  <si>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</si>
  <si>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</si>
  <si>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</si>
  <si>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</si>
  <si>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</si>
  <si>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</si>
  <si>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</si>
  <si>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</si>
  <si>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</si>
  <si>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</si>
  <si>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</si>
  <si>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</si>
  <si>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</si>
  <si>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</si>
  <si>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</si>
  <si>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</si>
  <si>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</si>
  <si>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</si>
  <si>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</si>
  <si>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</si>
  <si>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</si>
  <si>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</si>
  <si>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</si>
  <si>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</si>
  <si>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</si>
  <si>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</si>
  <si>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</si>
  <si>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</si>
  <si>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</si>
  <si>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</si>
  <si>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</si>
  <si>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</si>
  <si>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</si>
  <si>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</si>
  <si>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</si>
  <si>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</si>
  <si>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</si>
  <si>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</si>
  <si>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</si>
  <si>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</si>
  <si>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</si>
  <si>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</si>
  <si>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</si>
  <si>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</si>
  <si>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</si>
  <si>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</si>
  <si>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</si>
  <si>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</si>
  <si>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</si>
  <si>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</si>
  <si>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</si>
  <si>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</si>
  <si>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</si>
  <si>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</si>
  <si>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</si>
  <si>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</si>
  <si>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</si>
  <si>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</si>
  <si>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</si>
  <si>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</si>
  <si>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</si>
  <si>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</si>
  <si>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</si>
  <si>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</si>
  <si>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</si>
  <si>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</si>
  <si>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</si>
  <si>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</si>
  <si>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</si>
  <si>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</si>
  <si>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</si>
  <si>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</si>
  <si>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</si>
  <si>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</si>
  <si>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</si>
  <si>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</si>
  <si>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</si>
  <si>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</si>
  <si>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</si>
  <si>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</si>
  <si>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</si>
  <si>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</si>
  <si>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</si>
  <si>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</si>
  <si>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</si>
  <si>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</si>
  <si>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</si>
  <si>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</si>
  <si>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</si>
  <si>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</si>
  <si>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</si>
  <si>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</si>
  <si>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</si>
  <si>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</si>
  <si>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</si>
  <si>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</si>
  <si>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</si>
  <si>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</si>
  <si>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</si>
  <si>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</si>
  <si>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</si>
  <si>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</si>
  <si>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</si>
  <si>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</si>
  <si>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</si>
  <si>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</si>
  <si>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</si>
  <si>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</si>
  <si>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</si>
  <si>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</si>
  <si>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</si>
  <si>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</si>
  <si>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</si>
  <si>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</si>
  <si>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</si>
  <si>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</si>
  <si>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</si>
  <si>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</si>
  <si>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</si>
  <si>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</si>
  <si>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</si>
  <si>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</si>
  <si>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</si>
  <si>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</si>
  <si>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</si>
  <si>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</si>
  <si>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</si>
  <si>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</si>
  <si>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</si>
  <si>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</si>
  <si>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</si>
  <si>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</si>
  <si>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</si>
  <si>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</si>
  <si>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</si>
  <si>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</si>
  <si>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</si>
  <si>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</si>
  <si>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</si>
  <si>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</si>
  <si>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</si>
  <si>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</si>
  <si>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</si>
  <si>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</si>
  <si>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</si>
  <si>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</si>
  <si>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</si>
  <si>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</si>
  <si>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</si>
  <si>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</si>
  <si>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</si>
  <si>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</si>
  <si>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</si>
  <si>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</si>
  <si>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</si>
  <si>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</si>
  <si>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</si>
  <si>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</si>
  <si>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</si>
  <si>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</si>
  <si>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</si>
  <si>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</si>
  <si>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</si>
  <si>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</si>
  <si>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</si>
  <si>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</si>
  <si>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</si>
  <si>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</si>
  <si>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</si>
  <si>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</si>
  <si>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</si>
  <si>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</si>
  <si>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</si>
  <si>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</si>
  <si>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</si>
  <si>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</si>
  <si>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</si>
  <si>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</si>
  <si>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</si>
  <si>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</si>
  <si>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</si>
  <si>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</si>
  <si>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</si>
  <si>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</si>
  <si>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</si>
  <si>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</si>
  <si>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</si>
  <si>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</si>
  <si>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</si>
  <si>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</si>
  <si>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</si>
  <si>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</si>
  <si>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</si>
  <si>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</si>
  <si>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</si>
  <si>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</si>
  <si>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</si>
  <si>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</si>
  <si>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</si>
  <si>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</si>
  <si>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</si>
  <si>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</si>
  <si>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</si>
  <si>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</si>
  <si>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</si>
  <si>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</si>
  <si>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</si>
  <si>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</si>
  <si>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</si>
  <si>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</si>
  <si>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</si>
  <si>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</si>
  <si>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</si>
  <si>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</si>
  <si>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</si>
  <si>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</si>
  <si>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</si>
  <si>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</si>
  <si>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</si>
  <si>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</si>
  <si>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</si>
  <si>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</si>
  <si>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</si>
  <si>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</si>
  <si>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</si>
  <si>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</si>
  <si>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</si>
  <si>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</si>
  <si>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</si>
  <si>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</si>
  <si>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</si>
  <si>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</si>
  <si>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</si>
  <si>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</si>
  <si>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</si>
  <si>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</si>
  <si>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</si>
  <si>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</si>
  <si>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</si>
  <si>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</si>
  <si>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</si>
  <si>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</si>
  <si>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</si>
  <si>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</si>
  <si>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</si>
  <si>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</si>
  <si>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</si>
  <si>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</si>
  <si>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</si>
  <si>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</si>
  <si>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</si>
  <si>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</si>
  <si>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</si>
  <si>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</si>
  <si>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</si>
  <si>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</si>
  <si>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</si>
  <si>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</si>
  <si>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</si>
  <si>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</si>
  <si>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</si>
  <si>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</si>
  <si>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</si>
  <si>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</si>
  <si>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</si>
  <si>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</si>
  <si>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</si>
  <si>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</si>
  <si>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</si>
  <si>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</si>
  <si>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</si>
  <si>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</si>
  <si>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</si>
  <si>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</si>
  <si>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</si>
  <si>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</si>
  <si>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</si>
  <si>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</si>
  <si>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</si>
  <si>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</si>
  <si>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</si>
  <si>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</si>
  <si>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</si>
  <si>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</si>
  <si>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</si>
  <si>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</si>
  <si>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</si>
  <si>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</si>
  <si>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</si>
  <si>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</si>
  <si>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</si>
  <si>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</si>
  <si>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</si>
  <si>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</si>
  <si>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</si>
  <si>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</si>
  <si>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</si>
  <si>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</si>
  <si>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</si>
  <si>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</si>
  <si>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</si>
  <si>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</si>
  <si>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</si>
  <si>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</si>
  <si>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</si>
  <si>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</si>
  <si>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</si>
  <si>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</si>
  <si>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</si>
  <si>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</si>
  <si>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</si>
  <si>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</si>
  <si>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</si>
  <si>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</si>
  <si>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</si>
  <si>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</si>
  <si>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</si>
  <si>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</si>
  <si>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</si>
  <si>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</si>
  <si>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</si>
  <si>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</si>
  <si>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</si>
  <si>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</si>
  <si>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</si>
  <si>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</si>
  <si>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</si>
  <si>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</si>
  <si>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</si>
  <si>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</si>
  <si>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</si>
  <si>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</si>
  <si>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</si>
  <si>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</si>
  <si>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</si>
  <si>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</si>
  <si>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</si>
  <si>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</si>
  <si>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</si>
  <si>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</si>
  <si>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</si>
  <si>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</si>
  <si>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</si>
  <si>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</si>
  <si>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</si>
  <si>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</si>
  <si>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</si>
  <si>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</si>
  <si>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</si>
  <si>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</si>
  <si>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</si>
  <si>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</si>
  <si>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</si>
  <si>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</si>
  <si>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</si>
  <si>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</si>
  <si>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</si>
  <si>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</si>
  <si>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</si>
  <si>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</si>
  <si>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</si>
  <si>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</si>
  <si>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</si>
  <si>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</si>
  <si>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</si>
  <si>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</si>
  <si>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</si>
  <si>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</si>
  <si>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</si>
  <si>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</si>
  <si>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</si>
  <si>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</si>
  <si>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</si>
  <si>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</si>
  <si>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</si>
  <si>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</si>
  <si>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</si>
  <si>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</si>
  <si>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</si>
  <si>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</si>
  <si>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</si>
  <si>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</si>
  <si>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</si>
  <si>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</si>
  <si>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</si>
  <si>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</si>
  <si>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</si>
  <si>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</si>
  <si>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</si>
  <si>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</si>
  <si>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</si>
  <si>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</si>
  <si>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</si>
  <si>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</si>
  <si>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</si>
  <si>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</si>
  <si>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</si>
  <si>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</si>
  <si>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</si>
  <si>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</si>
  <si>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</si>
  <si>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</si>
  <si>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</si>
  <si>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</si>
  <si>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</si>
  <si>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</si>
  <si>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</si>
  <si>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</si>
  <si>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</si>
  <si>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</si>
  <si>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</si>
  <si>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</si>
  <si>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</si>
  <si>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</si>
  <si>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</si>
  <si>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</si>
  <si>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</si>
  <si>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</si>
  <si>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</si>
  <si>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</si>
  <si>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</si>
  <si>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</si>
  <si>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</si>
  <si>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</si>
  <si>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</si>
  <si>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</si>
  <si>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</si>
  <si>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</si>
  <si>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</si>
  <si>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</si>
  <si>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</si>
  <si>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</si>
  <si>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</si>
  <si>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</si>
  <si>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</si>
  <si>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</si>
  <si>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</si>
  <si>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</si>
  <si>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</si>
  <si>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</si>
  <si>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</si>
  <si>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</si>
  <si>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</si>
  <si>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</si>
  <si>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</si>
  <si>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</si>
  <si>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</si>
  <si>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</si>
  <si>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</si>
  <si>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</si>
  <si>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</si>
  <si>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</si>
  <si>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</si>
  <si>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</si>
  <si>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</si>
  <si>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</si>
  <si>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</si>
  <si>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</si>
  <si>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</si>
  <si>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</si>
  <si>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</si>
  <si>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</si>
  <si>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</si>
  <si>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</si>
  <si>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</si>
  <si>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</si>
  <si>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</si>
  <si>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</si>
  <si>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</si>
  <si>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</si>
  <si>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</si>
  <si>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</si>
  <si>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</si>
  <si>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</si>
  <si>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</si>
  <si>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</si>
  <si>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</si>
  <si>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</si>
  <si>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</si>
  <si>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</si>
  <si>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</si>
  <si>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</si>
  <si>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</si>
  <si>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</si>
  <si>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</si>
  <si>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</si>
  <si>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</si>
  <si>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</si>
  <si>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</si>
  <si>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</si>
  <si>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</si>
  <si>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</si>
  <si>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</si>
  <si>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</si>
  <si>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</si>
  <si>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</si>
  <si>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</si>
  <si>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</si>
  <si>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</si>
  <si>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</si>
  <si>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</si>
  <si>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</si>
  <si>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</si>
  <si>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</si>
  <si>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</si>
  <si>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</si>
  <si>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</si>
  <si>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</si>
  <si>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</si>
  <si>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</si>
  <si>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</si>
  <si>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</si>
  <si>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</si>
  <si>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</si>
  <si>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</si>
  <si>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</si>
  <si>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</si>
  <si>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</si>
  <si>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</si>
  <si>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</si>
  <si>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</si>
  <si>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</si>
  <si>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</si>
  <si>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</si>
  <si>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</si>
  <si>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</si>
  <si>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</si>
  <si>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</si>
  <si>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</si>
  <si>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</si>
  <si>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</si>
  <si>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</si>
  <si>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</si>
  <si>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</si>
  <si>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</si>
  <si>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</si>
  <si>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</si>
  <si>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</si>
  <si>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</si>
  <si>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</si>
  <si>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</si>
  <si>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</si>
  <si>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</si>
  <si>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</si>
  <si>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</si>
  <si>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</si>
  <si>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</si>
  <si>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</si>
  <si>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</si>
  <si>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</si>
  <si>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</si>
  <si>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</si>
  <si>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</si>
  <si>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</si>
  <si>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</si>
  <si>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</si>
  <si>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</si>
  <si>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</si>
  <si>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</si>
  <si>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</si>
  <si>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</si>
  <si>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</si>
  <si>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</si>
  <si>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</si>
  <si>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</si>
  <si>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</si>
  <si>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</si>
  <si>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</si>
  <si>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</si>
  <si>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</si>
  <si>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</si>
  <si>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</si>
  <si>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</si>
  <si>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</si>
  <si>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</si>
  <si>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</si>
  <si>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</si>
  <si>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</si>
  <si>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</si>
  <si>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</si>
  <si>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</si>
  <si>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</si>
  <si>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</si>
  <si>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</si>
  <si>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</si>
  <si>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</si>
  <si>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</si>
  <si>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</si>
  <si>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</si>
  <si>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</si>
  <si>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</si>
  <si>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</si>
  <si>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</si>
  <si>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</si>
  <si>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</si>
  <si>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</si>
  <si>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</si>
  <si>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</si>
  <si>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</si>
  <si>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</si>
  <si>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</si>
  <si>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</si>
  <si>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</si>
  <si>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</si>
  <si>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</si>
  <si>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</si>
  <si>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</si>
  <si>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</si>
  <si>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</si>
  <si>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</si>
  <si>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</si>
  <si>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</si>
  <si>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</si>
  <si>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</si>
  <si>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</si>
  <si>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</si>
  <si>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</si>
  <si>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</si>
  <si>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</si>
  <si>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</si>
  <si>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</si>
  <si>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</si>
  <si>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</si>
  <si>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</si>
  <si>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</si>
  <si>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</si>
  <si>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</si>
  <si>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</si>
  <si>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</si>
  <si>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</si>
  <si>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</si>
  <si>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</si>
  <si>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</si>
  <si>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</si>
  <si>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</si>
  <si>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</si>
  <si>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</si>
  <si>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</si>
  <si>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</si>
  <si>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</si>
  <si>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</si>
  <si>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</si>
  <si>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</si>
  <si>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</si>
  <si>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</si>
  <si>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</si>
  <si>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</si>
  <si>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</si>
  <si>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</si>
  <si>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</si>
  <si>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</si>
  <si>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</si>
  <si>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</si>
  <si>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</si>
  <si>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</si>
  <si>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</si>
  <si>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</si>
  <si>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</si>
  <si>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</si>
  <si>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</si>
  <si>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</si>
  <si>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</si>
  <si>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</si>
  <si>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</si>
  <si>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</si>
  <si>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</si>
  <si>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</si>
  <si>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</si>
  <si>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</si>
  <si>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</si>
  <si>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</si>
  <si>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</si>
  <si>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</si>
  <si>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</si>
  <si>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</si>
  <si>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</si>
  <si>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</si>
  <si>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</si>
  <si>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</si>
  <si>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</si>
  <si>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</si>
  <si>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</si>
  <si>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</si>
  <si>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</si>
  <si>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</si>
  <si>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</si>
  <si>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</si>
  <si>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</si>
  <si>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</si>
  <si>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</si>
  <si>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</si>
  <si>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</si>
  <si>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</si>
  <si>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</si>
  <si>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</si>
  <si>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</si>
  <si>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</si>
  <si>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</si>
  <si>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</si>
  <si>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</si>
  <si>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</si>
  <si>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</si>
  <si>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</si>
  <si>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</si>
  <si>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</si>
  <si>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</si>
  <si>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</si>
  <si>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</si>
  <si>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</si>
  <si>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</si>
  <si>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</si>
  <si>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</si>
  <si>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</si>
  <si>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</si>
  <si>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</si>
  <si>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</si>
  <si>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</si>
  <si>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</si>
  <si>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</si>
  <si>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</si>
  <si>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</si>
  <si>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</si>
  <si>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</si>
  <si>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</si>
  <si>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</si>
  <si>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</si>
  <si>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</si>
  <si>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</si>
  <si>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</si>
  <si>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</si>
  <si>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</si>
  <si>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</si>
  <si>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</si>
  <si>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</si>
  <si>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</si>
  <si>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</si>
  <si>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</si>
  <si>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</si>
  <si>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</si>
  <si>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</si>
  <si>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</si>
  <si>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</si>
  <si>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</si>
  <si>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</si>
  <si>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</si>
  <si>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</si>
  <si>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</si>
  <si>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</si>
  <si>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</si>
  <si>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</si>
  <si>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</si>
  <si>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</si>
  <si>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</si>
  <si>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</si>
  <si>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</si>
  <si>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</si>
  <si>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</si>
  <si>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</si>
  <si>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</si>
  <si>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</si>
  <si>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</si>
  <si>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</si>
  <si>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</si>
  <si>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</si>
  <si>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</si>
  <si>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</si>
  <si>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</si>
  <si>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</si>
  <si>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</si>
  <si>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</si>
  <si>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</si>
  <si>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</si>
  <si>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</si>
  <si>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</si>
  <si>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</si>
  <si>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</si>
  <si>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</si>
  <si>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</si>
  <si>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</si>
  <si>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</si>
  <si>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</si>
  <si>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</si>
  <si>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</si>
  <si>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</si>
  <si>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</si>
  <si>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</si>
  <si>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</si>
  <si>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</si>
  <si>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</si>
  <si>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</si>
  <si>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</si>
  <si>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</si>
  <si>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</si>
  <si>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</si>
  <si>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</si>
  <si>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</si>
  <si>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</si>
  <si>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</si>
  <si>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</si>
  <si>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</si>
  <si>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</si>
  <si>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</si>
  <si>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</si>
  <si>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</si>
  <si>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</si>
  <si>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</si>
  <si>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</si>
  <si>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</si>
  <si>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</si>
  <si>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</si>
  <si>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</si>
  <si>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</si>
  <si>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</si>
  <si>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</si>
  <si>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</si>
  <si>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</si>
  <si>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</si>
  <si>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</si>
  <si>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</si>
  <si>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</si>
  <si>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</si>
  <si>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</si>
  <si>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</si>
  <si>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</si>
  <si>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</si>
  <si>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</si>
  <si>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</si>
  <si>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</si>
  <si>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</si>
  <si>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</si>
  <si>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</si>
  <si>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</si>
  <si>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</si>
  <si>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</si>
  <si>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</si>
  <si>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</si>
  <si>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</si>
  <si>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</si>
  <si>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</si>
  <si>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</si>
  <si>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</si>
  <si>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</si>
  <si>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</si>
  <si>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</si>
  <si>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</si>
  <si>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</si>
  <si>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</si>
  <si>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</si>
  <si>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</si>
  <si>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</si>
  <si>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</si>
  <si>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</si>
  <si>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</si>
  <si>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</si>
  <si>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</si>
  <si>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</si>
  <si>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</si>
  <si>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</si>
  <si>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</si>
  <si>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</si>
  <si>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</si>
  <si>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</si>
  <si>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</si>
  <si>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</si>
  <si>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</si>
  <si>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</si>
  <si>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</si>
  <si>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</si>
  <si>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</si>
  <si>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</si>
  <si>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</si>
  <si>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</si>
  <si>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</si>
  <si>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</si>
  <si>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</si>
  <si>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</si>
  <si>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</si>
  <si>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</si>
  <si>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</si>
  <si>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</si>
  <si>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</si>
  <si>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</si>
  <si>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</si>
  <si>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</si>
  <si>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</si>
  <si>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</si>
  <si>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</si>
  <si>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</si>
  <si>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</si>
  <si>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</si>
  <si>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</si>
  <si>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</si>
  <si>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</si>
  <si>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</si>
  <si>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</si>
  <si>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</si>
  <si>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</si>
  <si>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</si>
  <si>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</si>
  <si>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</si>
  <si>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</si>
  <si>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</si>
  <si>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</si>
  <si>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</si>
  <si>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</si>
  <si>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</si>
  <si>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</si>
  <si>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</si>
  <si>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</si>
  <si>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</si>
  <si>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</si>
  <si>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</si>
  <si>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</si>
  <si>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</si>
  <si>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</si>
  <si>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</si>
  <si>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</si>
  <si>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</si>
  <si>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</si>
  <si>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</si>
  <si>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</si>
  <si>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</si>
  <si>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</si>
  <si>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</si>
  <si>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</si>
  <si>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</si>
  <si>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</si>
  <si>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</si>
  <si>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</si>
  <si>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</si>
  <si>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</si>
  <si>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</si>
  <si>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</si>
  <si>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</si>
  <si>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</si>
  <si>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</si>
  <si>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</si>
  <si>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</si>
  <si>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</si>
  <si>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</si>
  <si>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</si>
  <si>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</si>
  <si>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</si>
  <si>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</si>
  <si>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</si>
  <si>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</si>
  <si>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</si>
  <si>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</si>
  <si>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</si>
  <si>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</si>
  <si>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</si>
  <si>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</si>
  <si>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</si>
  <si>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</si>
  <si>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</si>
  <si>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</si>
  <si>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</si>
  <si>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</si>
  <si>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</si>
  <si>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</si>
  <si>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</si>
  <si>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</si>
  <si>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</si>
  <si>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</si>
  <si>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</si>
  <si>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</si>
  <si>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</si>
  <si>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</si>
  <si>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</si>
  <si>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</si>
  <si>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</si>
  <si>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</si>
  <si>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</si>
  <si>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</si>
  <si>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</si>
  <si>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</si>
  <si>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</si>
  <si>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</si>
  <si>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</si>
  <si>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</si>
  <si>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</si>
  <si>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</si>
  <si>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</si>
  <si>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</si>
  <si>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</si>
  <si>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</si>
  <si>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</si>
  <si>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</si>
  <si>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</si>
  <si>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</si>
  <si>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</si>
  <si>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</si>
  <si>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</si>
  <si>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</si>
  <si>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</si>
  <si>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</si>
  <si>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</si>
  <si>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</si>
  <si>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</si>
  <si>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</si>
  <si>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</si>
  <si>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</si>
  <si>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</si>
  <si>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</si>
  <si>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</si>
  <si>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</si>
  <si>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</si>
  <si>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</si>
  <si>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</si>
  <si>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</si>
  <si>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</si>
  <si>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</si>
  <si>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</si>
  <si>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</si>
  <si>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</si>
  <si>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</si>
  <si>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</si>
  <si>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</si>
  <si>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</si>
  <si>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</si>
  <si>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</si>
  <si>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</si>
  <si>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</si>
  <si>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</si>
  <si>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</si>
  <si>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</si>
  <si>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</si>
  <si>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</si>
  <si>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</si>
  <si>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</si>
  <si>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</si>
  <si>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</si>
  <si>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</si>
  <si>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</si>
  <si>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</si>
  <si>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</si>
  <si>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</si>
  <si>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</si>
  <si>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</si>
  <si>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</si>
  <si>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</si>
  <si>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</si>
  <si>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</si>
  <si>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</si>
  <si>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</si>
  <si>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</si>
  <si>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</si>
  <si>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</si>
  <si>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</si>
  <si>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</si>
  <si>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</si>
  <si>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</si>
  <si>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</si>
  <si>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</si>
  <si>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</si>
  <si>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</si>
  <si>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</si>
  <si>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</si>
  <si>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</si>
  <si>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</si>
  <si>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</si>
  <si>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</si>
  <si>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</si>
  <si>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</si>
  <si>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</si>
  <si>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</si>
  <si>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</si>
  <si>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</si>
  <si>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</si>
  <si>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</si>
  <si>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</si>
  <si>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</si>
  <si>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</si>
  <si>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</si>
  <si>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</si>
  <si>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</si>
  <si>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</si>
  <si>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</si>
  <si>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</si>
  <si>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</si>
  <si>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</si>
  <si>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</si>
  <si>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</si>
  <si>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</si>
  <si>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</si>
  <si>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</si>
  <si>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</si>
  <si>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</si>
  <si>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</si>
  <si>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</si>
  <si>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</si>
  <si>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</si>
  <si>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</si>
  <si>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</si>
  <si>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</si>
  <si>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</si>
  <si>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</si>
  <si>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</si>
  <si>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</si>
  <si>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</si>
  <si>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</si>
  <si>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</si>
  <si>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</si>
  <si>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</si>
  <si>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</si>
  <si>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</si>
  <si>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</si>
  <si>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</si>
  <si>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</si>
  <si>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</si>
  <si>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</si>
  <si>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</si>
  <si>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</si>
  <si>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</si>
  <si>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</si>
  <si>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</si>
  <si>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</si>
  <si>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</si>
  <si>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</si>
  <si>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</si>
  <si>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</si>
  <si>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</si>
  <si>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</si>
  <si>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</si>
  <si>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</si>
  <si>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</si>
  <si>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</si>
  <si>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</si>
  <si>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</si>
  <si>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</si>
  <si>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</si>
  <si>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</si>
  <si>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</si>
  <si>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</si>
  <si>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</si>
  <si>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</si>
  <si>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</si>
  <si>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</si>
  <si>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</si>
  <si>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</si>
  <si>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</si>
  <si>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</si>
  <si>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</si>
  <si>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</si>
  <si>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</si>
  <si>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</si>
  <si>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</si>
  <si>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</si>
  <si>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</si>
  <si>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</si>
  <si>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</si>
  <si>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</si>
  <si>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</si>
  <si>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</si>
  <si>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</si>
  <si>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</si>
  <si>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</si>
  <si>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</si>
  <si>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</si>
  <si>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</si>
  <si>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</si>
  <si>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</si>
  <si>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</si>
  <si>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</si>
  <si>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</si>
  <si>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</si>
  <si>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</si>
  <si>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</si>
  <si>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</si>
  <si>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</si>
  <si>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</si>
  <si>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</si>
  <si>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</si>
  <si>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</si>
  <si>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</si>
  <si>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</si>
  <si>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</si>
  <si>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</si>
  <si>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</si>
  <si>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</si>
  <si>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</si>
  <si>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</si>
  <si>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</si>
  <si>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</si>
  <si>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</si>
  <si>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</si>
  <si>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</si>
  <si>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</si>
  <si>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</si>
  <si>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</si>
  <si>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</si>
  <si>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</si>
  <si>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</si>
  <si>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</si>
  <si>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</si>
  <si>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</si>
  <si>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</si>
  <si>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</si>
  <si>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</si>
  <si>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</si>
  <si>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</si>
  <si>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</si>
  <si>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</si>
  <si>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</si>
  <si>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</si>
  <si>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</si>
  <si>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</si>
  <si>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</si>
  <si>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</si>
  <si>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</si>
  <si>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</si>
  <si>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</si>
  <si>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</si>
  <si>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</si>
  <si>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</si>
  <si>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</si>
  <si>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</si>
  <si>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</si>
  <si>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</si>
  <si>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</si>
  <si>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</si>
  <si>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</si>
  <si>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</si>
  <si>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</si>
  <si>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</si>
  <si>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</si>
  <si>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</si>
  <si>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</si>
  <si>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</si>
  <si>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</si>
  <si>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</si>
  <si>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</si>
  <si>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</si>
  <si>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</si>
  <si>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</si>
  <si>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</si>
  <si>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</si>
  <si>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</si>
  <si>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</si>
  <si>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</si>
  <si>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</si>
  <si>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</si>
  <si>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</si>
  <si>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</si>
  <si>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</si>
  <si>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</si>
  <si>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</si>
  <si>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</si>
  <si>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</si>
  <si>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</si>
  <si>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</si>
  <si>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</si>
  <si>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</si>
  <si>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</si>
  <si>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</si>
  <si>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</si>
  <si>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</si>
  <si>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</si>
  <si>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</si>
  <si>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</si>
  <si>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</si>
  <si>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</si>
  <si>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</si>
  <si>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</si>
  <si>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</si>
  <si>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</si>
  <si>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</si>
  <si>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</si>
  <si>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</si>
  <si>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</si>
  <si>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</si>
  <si>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</si>
  <si>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</si>
  <si>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</si>
  <si>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</si>
  <si>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</si>
  <si>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</si>
  <si>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</si>
  <si>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</si>
  <si>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</si>
  <si>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</si>
  <si>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</si>
  <si>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</si>
  <si>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</si>
  <si>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</si>
  <si>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</si>
  <si>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</si>
  <si>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</si>
  <si>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</si>
  <si>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</si>
  <si>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</si>
  <si>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</si>
  <si>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</si>
  <si>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</si>
  <si>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</si>
  <si>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</si>
  <si>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</si>
  <si>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</si>
  <si>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</si>
  <si>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</si>
  <si>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</si>
  <si>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</si>
  <si>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</si>
  <si>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</si>
  <si>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</si>
  <si>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</si>
  <si>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</si>
  <si>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</si>
  <si>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</si>
  <si>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</si>
  <si>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</si>
  <si>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</si>
  <si>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</si>
  <si>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</si>
  <si>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</si>
  <si>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</si>
  <si>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</si>
  <si>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</si>
  <si>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</si>
  <si>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</si>
  <si>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</si>
  <si>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</si>
  <si>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</si>
  <si>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</si>
  <si>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</si>
  <si>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</si>
  <si>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</si>
  <si>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</si>
  <si>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</si>
  <si>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</si>
  <si>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</si>
  <si>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</si>
  <si>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</si>
  <si>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</si>
  <si>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</si>
  <si>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</si>
  <si>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</si>
  <si>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</si>
  <si>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</si>
  <si>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</si>
  <si>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</si>
  <si>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</si>
  <si>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</si>
  <si>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</si>
  <si>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</si>
  <si>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</si>
  <si>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</si>
  <si>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</si>
  <si>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</si>
  <si>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</si>
  <si>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</si>
  <si>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</si>
  <si>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</si>
  <si>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</si>
  <si>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</si>
  <si>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</si>
  <si>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</si>
  <si>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</si>
  <si>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</si>
  <si>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</si>
  <si>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</si>
  <si>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</si>
  <si>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</si>
  <si>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</si>
  <si>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</si>
  <si>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</si>
  <si>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</si>
  <si>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</si>
  <si>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</si>
  <si>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</si>
  <si>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</si>
  <si>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</si>
  <si>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</si>
  <si>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</si>
  <si>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</si>
  <si>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</si>
  <si>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</si>
  <si>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</si>
  <si>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</si>
  <si>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</si>
  <si>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</si>
  <si>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</si>
  <si>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</si>
  <si>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</si>
  <si>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</si>
  <si>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</si>
  <si>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</si>
  <si>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</si>
  <si>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</si>
  <si>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</si>
  <si>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</si>
  <si>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</si>
  <si>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</si>
  <si>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</si>
  <si>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</si>
  <si>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</si>
  <si>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</si>
  <si>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</si>
  <si>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</si>
  <si>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</si>
  <si>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</si>
  <si>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</si>
  <si>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</si>
  <si>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</si>
  <si>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</si>
  <si>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</si>
  <si>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</si>
  <si>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</si>
  <si>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</si>
  <si>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</si>
  <si>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</si>
  <si>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</si>
  <si>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</si>
  <si>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</si>
  <si>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</si>
  <si>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</si>
  <si>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</si>
  <si>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</si>
  <si>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</si>
  <si>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</si>
  <si>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</si>
  <si>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</si>
  <si>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</si>
  <si>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</si>
  <si>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</si>
  <si>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</si>
  <si>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</si>
  <si>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</si>
  <si>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</si>
  <si>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</si>
  <si>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</si>
  <si>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</si>
  <si>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</si>
  <si>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</si>
  <si>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</si>
  <si>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</si>
  <si>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</si>
  <si>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</si>
  <si>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</si>
  <si>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</si>
  <si>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</si>
  <si>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</si>
  <si>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</si>
  <si>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</si>
  <si>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</si>
  <si>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</si>
  <si>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</si>
  <si>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</si>
  <si>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</si>
  <si>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</si>
  <si>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</si>
  <si>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</si>
  <si>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</si>
  <si>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</si>
  <si>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</si>
  <si>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</si>
  <si>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</si>
  <si>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</si>
  <si>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</si>
  <si>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</si>
  <si>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</si>
  <si>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</si>
  <si>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</si>
  <si>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</si>
  <si>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</si>
  <si>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</si>
  <si>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</si>
  <si>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</si>
  <si>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</si>
  <si>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</si>
  <si>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</si>
  <si>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</si>
  <si>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</si>
  <si>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</si>
  <si>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</si>
  <si>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</si>
  <si>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</si>
  <si>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</si>
  <si>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</si>
  <si>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</si>
  <si>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</si>
  <si>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</si>
  <si>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</si>
  <si>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</si>
  <si>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</si>
  <si>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</si>
  <si>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</si>
  <si>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</si>
  <si>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</si>
  <si>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</si>
  <si>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</si>
  <si>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</si>
  <si>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</si>
  <si>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</si>
  <si>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</si>
  <si>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</si>
  <si>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</si>
  <si>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</si>
  <si>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</si>
  <si>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</si>
  <si>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</si>
  <si>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</si>
  <si>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</si>
  <si>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</si>
  <si>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</si>
  <si>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</si>
  <si>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</si>
  <si>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</si>
  <si>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</si>
  <si>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</si>
  <si>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</si>
  <si>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</si>
  <si>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</si>
  <si>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</si>
  <si>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</si>
  <si>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</si>
  <si>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</si>
  <si>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</si>
  <si>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</si>
  <si>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</si>
  <si>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</si>
  <si>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</si>
  <si>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</si>
  <si>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</si>
  <si>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</si>
  <si>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</si>
  <si>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</si>
  <si>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</si>
  <si>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</si>
  <si>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</si>
  <si>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</si>
  <si>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</si>
  <si>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</si>
  <si>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</si>
  <si>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</si>
  <si>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</si>
  <si>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</si>
  <si>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</si>
  <si>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</si>
  <si>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</si>
  <si>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</si>
  <si>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</si>
  <si>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</si>
  <si>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</si>
  <si>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</si>
  <si>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</si>
  <si>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</si>
  <si>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</si>
  <si>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</si>
  <si>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</si>
  <si>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</si>
  <si>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</si>
  <si>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</si>
  <si>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</si>
  <si>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</si>
  <si>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</si>
  <si>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</si>
  <si>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</si>
  <si>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</si>
  <si>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</si>
  <si>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</si>
  <si>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</si>
  <si>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</si>
  <si>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</si>
  <si>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</si>
  <si>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</si>
  <si>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</si>
  <si>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</si>
  <si>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</si>
  <si>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</si>
  <si>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</si>
  <si>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</si>
  <si>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</si>
  <si>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</si>
  <si>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</si>
  <si>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</si>
  <si>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</si>
  <si>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</si>
  <si>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</si>
  <si>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</si>
  <si>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</si>
  <si>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</si>
  <si>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</si>
  <si>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</si>
  <si>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</si>
  <si>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</si>
  <si>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</si>
  <si>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</si>
  <si>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</si>
  <si>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</si>
  <si>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</si>
  <si>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</si>
  <si>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</si>
  <si>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</si>
  <si>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</si>
  <si>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</si>
  <si>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</si>
  <si>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</si>
  <si>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</si>
  <si>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</si>
  <si>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</si>
  <si>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</si>
  <si>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</si>
  <si>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</si>
  <si>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</si>
  <si>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</si>
  <si>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</si>
  <si>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</si>
  <si>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</si>
  <si>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</si>
  <si>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</si>
  <si>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</si>
  <si>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</si>
  <si>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</si>
  <si>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</si>
  <si>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</si>
  <si>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</si>
  <si>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</si>
  <si>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</si>
  <si>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</si>
  <si>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</si>
  <si>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</si>
  <si>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</si>
  <si>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</si>
  <si>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</si>
  <si>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</si>
  <si>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</si>
  <si>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</si>
  <si>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</si>
  <si>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</si>
  <si>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</si>
  <si>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</si>
  <si>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</si>
  <si>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</si>
  <si>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</si>
  <si>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</si>
  <si>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</si>
  <si>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</si>
  <si>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</si>
  <si>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</si>
  <si>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</si>
  <si>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</si>
  <si>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</si>
  <si>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</si>
  <si>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</si>
  <si>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</si>
  <si>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</si>
  <si>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</si>
  <si>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</si>
  <si>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</si>
  <si>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</si>
  <si>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</si>
  <si>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</si>
  <si>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</si>
  <si>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</si>
  <si>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</si>
  <si>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</si>
  <si>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</si>
  <si>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</si>
  <si>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</si>
  <si>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</si>
  <si>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</si>
  <si>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</si>
  <si>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</si>
  <si>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</si>
  <si>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</si>
  <si>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</si>
  <si>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</si>
  <si>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</si>
  <si>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</si>
  <si>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</si>
  <si>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</si>
  <si>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</si>
  <si>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</si>
  <si>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</si>
  <si>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</si>
  <si>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</si>
  <si>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</si>
  <si>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</si>
  <si>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</si>
  <si>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</si>
  <si>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</si>
  <si>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</si>
  <si>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</si>
  <si>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</si>
  <si>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</si>
  <si>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</si>
  <si>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</si>
  <si>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</si>
  <si>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</si>
  <si>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</si>
  <si>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</si>
  <si>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</si>
  <si>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</si>
  <si>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</si>
  <si>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</si>
  <si>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</si>
  <si>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</si>
  <si>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</si>
  <si>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</si>
  <si>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</si>
  <si>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</si>
  <si>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</si>
  <si>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</si>
  <si>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</si>
  <si>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</si>
  <si>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</si>
  <si>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</si>
  <si>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</si>
  <si>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</si>
  <si>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</si>
  <si>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</si>
  <si>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</si>
  <si>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</si>
  <si>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</si>
  <si>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</si>
  <si>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</si>
  <si>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</si>
  <si>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</si>
  <si>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</si>
  <si>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</si>
  <si>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</si>
  <si>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</si>
  <si>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</si>
  <si>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</si>
  <si>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</si>
  <si>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</si>
  <si>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</si>
  <si>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</si>
  <si>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</si>
  <si>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</si>
  <si>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</si>
  <si>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</si>
  <si>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</si>
  <si>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</si>
  <si>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</si>
  <si>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</si>
  <si>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</si>
  <si>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</si>
  <si>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</si>
  <si>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</si>
  <si>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</si>
  <si>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</si>
  <si>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</si>
  <si>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</si>
  <si>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</si>
  <si>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</si>
  <si>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</si>
  <si>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</si>
  <si>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</si>
  <si>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</si>
  <si>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</si>
  <si>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</si>
  <si>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</si>
  <si>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</si>
  <si>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</si>
  <si>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</si>
  <si>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</si>
  <si>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</si>
  <si>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</si>
  <si>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</si>
  <si>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</si>
  <si>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</si>
  <si>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</si>
  <si>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</si>
  <si>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</si>
  <si>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</si>
  <si>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</si>
  <si>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</si>
  <si>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</si>
  <si>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</si>
  <si>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</si>
  <si>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</si>
  <si>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</si>
  <si>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</si>
  <si>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</si>
  <si>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</si>
  <si>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</si>
  <si>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</si>
  <si>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</si>
  <si>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</si>
  <si>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</si>
  <si>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</si>
  <si>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</si>
  <si>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</si>
  <si>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</si>
  <si>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</si>
  <si>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</si>
  <si>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</si>
  <si>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</si>
  <si>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</si>
  <si>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</si>
  <si>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</si>
  <si>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</si>
  <si>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</si>
  <si>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</si>
  <si>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</si>
  <si>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</si>
  <si>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</si>
  <si>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</si>
  <si>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</si>
  <si>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</si>
  <si>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</si>
  <si>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</si>
  <si>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</si>
  <si>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</si>
  <si>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</si>
  <si>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</si>
  <si>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</si>
  <si>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</si>
  <si>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</si>
  <si>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</si>
  <si>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</si>
  <si>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</si>
  <si>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</si>
  <si>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</si>
  <si>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</si>
  <si>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</si>
  <si>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</si>
  <si>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</si>
  <si>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</si>
  <si>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</si>
  <si>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</si>
  <si>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</si>
  <si>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</si>
  <si>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</si>
  <si>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</si>
  <si>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</si>
  <si>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</si>
  <si>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</si>
  <si>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</si>
  <si>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</si>
  <si>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</si>
  <si>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</si>
  <si>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</si>
  <si>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</si>
  <si>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</si>
  <si>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</si>
  <si>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</si>
  <si>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</si>
  <si>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</si>
  <si>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</si>
  <si>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</si>
  <si>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</si>
  <si>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</si>
  <si>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</si>
  <si>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</si>
  <si>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</si>
  <si>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</si>
  <si>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</si>
  <si>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</si>
  <si>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</si>
  <si>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</si>
  <si>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</si>
  <si>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</si>
  <si>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</si>
  <si>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</si>
  <si>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</si>
  <si>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</si>
  <si>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</si>
  <si>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</si>
  <si>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</si>
  <si>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</si>
  <si>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</si>
  <si>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</si>
  <si>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</si>
  <si>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</si>
  <si>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</si>
  <si>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</si>
  <si>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</si>
  <si>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</si>
  <si>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</si>
  <si>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</si>
  <si>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</si>
  <si>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</si>
  <si>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</si>
  <si>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</si>
  <si>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</si>
  <si>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</si>
  <si>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</si>
  <si>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</si>
  <si>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</si>
  <si>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</si>
  <si>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</si>
  <si>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</si>
  <si>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</si>
  <si>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</si>
  <si>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</si>
  <si>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</si>
  <si>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</si>
  <si>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</si>
  <si>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</si>
  <si>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</si>
  <si>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</si>
  <si>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</si>
  <si>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</si>
  <si>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</si>
  <si>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</si>
  <si>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</si>
  <si>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</si>
  <si>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</si>
  <si>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</si>
  <si>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</si>
  <si>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</si>
  <si>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</si>
  <si>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</si>
  <si>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</si>
  <si>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</si>
  <si>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</si>
  <si>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</si>
  <si>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</si>
  <si>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</si>
  <si>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</si>
  <si>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</si>
  <si>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</si>
  <si>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</si>
  <si>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</si>
  <si>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</si>
  <si>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</si>
  <si>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</si>
  <si>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</si>
  <si>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</si>
  <si>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</si>
  <si>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</si>
  <si>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</si>
  <si>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</si>
  <si>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</si>
  <si>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</si>
  <si>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</si>
  <si>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</si>
  <si>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</si>
  <si>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</si>
  <si>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</si>
  <si>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</si>
  <si>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</si>
  <si>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</si>
  <si>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</si>
  <si>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</si>
  <si>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</si>
  <si>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</si>
  <si>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</si>
  <si>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</si>
  <si>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</si>
  <si>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</si>
  <si>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</si>
  <si>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</si>
  <si>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</si>
  <si>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</si>
  <si>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</si>
  <si>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</si>
  <si>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</si>
  <si>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</si>
  <si>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</si>
  <si>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</si>
  <si>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</si>
  <si>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</si>
  <si>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</si>
  <si>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</si>
  <si>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</si>
  <si>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</si>
  <si>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</si>
  <si>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</si>
  <si>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</si>
  <si>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</si>
  <si>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</si>
  <si>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</si>
  <si>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</si>
  <si>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</si>
  <si>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</si>
  <si>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</si>
  <si>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</si>
  <si>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</si>
  <si>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</si>
  <si>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</si>
  <si>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</si>
  <si>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</si>
  <si>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</si>
  <si>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</si>
  <si>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</si>
  <si>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</si>
  <si>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</si>
  <si>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</si>
  <si>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</si>
  <si>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</si>
  <si>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</si>
  <si>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</si>
  <si>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</si>
  <si>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</si>
  <si>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</si>
  <si>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</si>
  <si>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</si>
  <si>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</si>
  <si>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</si>
  <si>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</si>
  <si>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</si>
  <si>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</si>
  <si>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</si>
  <si>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</si>
  <si>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</si>
  <si>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</si>
  <si>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</si>
  <si>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</si>
  <si>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</si>
  <si>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</si>
  <si>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</si>
  <si>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</si>
  <si>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</si>
  <si>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</si>
  <si>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</si>
  <si>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</si>
  <si>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</si>
  <si>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</si>
  <si>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</si>
  <si>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</si>
  <si>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</si>
  <si>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</si>
  <si>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</si>
  <si>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</si>
  <si>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</si>
  <si>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</si>
  <si>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</si>
  <si>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</si>
  <si>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</si>
  <si>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</si>
  <si>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</si>
  <si>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</si>
  <si>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</si>
  <si>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</si>
  <si>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</si>
  <si>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</si>
  <si>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</si>
  <si>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</si>
  <si>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</si>
  <si>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</si>
  <si>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</si>
  <si>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</si>
  <si>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</si>
  <si>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</si>
  <si>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</si>
  <si>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</si>
  <si>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</si>
  <si>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</si>
  <si>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</si>
  <si>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</si>
  <si>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</si>
  <si>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</si>
  <si>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</si>
  <si>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</si>
  <si>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</si>
  <si>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</si>
  <si>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</si>
  <si>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</si>
  <si>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</si>
  <si>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</si>
  <si>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</si>
  <si>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</si>
  <si>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</si>
  <si>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</si>
  <si>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</si>
  <si>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</si>
  <si>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</si>
  <si>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</si>
  <si>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</si>
  <si>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</si>
  <si>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</si>
  <si>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</si>
  <si>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</si>
  <si>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</si>
  <si>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</si>
  <si>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</si>
  <si>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</si>
  <si>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</si>
  <si>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</si>
  <si>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</si>
  <si>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</si>
  <si>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</si>
  <si>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</si>
  <si>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</si>
  <si>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</si>
  <si>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</si>
  <si>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</si>
  <si>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</si>
  <si>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</si>
  <si>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</si>
  <si>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</si>
  <si>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</si>
  <si>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</si>
  <si>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</si>
  <si>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</si>
  <si>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</si>
  <si>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</si>
  <si>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</si>
  <si>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</si>
  <si>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</si>
  <si>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</si>
  <si>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</si>
  <si>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</si>
  <si>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</si>
  <si>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</si>
  <si>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</si>
  <si>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</si>
  <si>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</si>
  <si>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</si>
  <si>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</si>
  <si>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</si>
  <si>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</si>
  <si>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</si>
  <si>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</si>
  <si>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</si>
  <si>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</si>
  <si>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</si>
  <si>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</si>
  <si>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</si>
  <si>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</si>
  <si>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</si>
  <si>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</si>
  <si>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</si>
  <si>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</si>
  <si>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</si>
  <si>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</si>
  <si>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</si>
  <si>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</si>
  <si>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</si>
  <si>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</si>
  <si>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</si>
  <si>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</si>
  <si>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</si>
  <si>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</si>
  <si>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</si>
  <si>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</si>
  <si>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</si>
  <si>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</si>
  <si>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</si>
  <si>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</si>
  <si>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</si>
  <si>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</si>
  <si>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</si>
  <si>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</si>
  <si>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</si>
  <si>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</si>
  <si>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</si>
  <si>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</si>
  <si>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</si>
  <si>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</si>
  <si>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</si>
  <si>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</si>
  <si>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</si>
  <si>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</si>
  <si>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</si>
  <si>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</si>
  <si>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</si>
  <si>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</si>
  <si>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</si>
  <si>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</si>
  <si>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</si>
  <si>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</si>
  <si>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</si>
  <si>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</si>
  <si>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</si>
  <si>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</si>
  <si>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</si>
  <si>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</si>
  <si>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</si>
  <si>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</si>
  <si>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</si>
  <si>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</si>
  <si>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</si>
  <si>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</si>
  <si>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</si>
  <si>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</si>
  <si>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</si>
  <si>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</si>
  <si>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</si>
  <si>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</si>
  <si>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</si>
  <si>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</si>
  <si>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</si>
  <si>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</si>
  <si>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</si>
  <si>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</si>
  <si>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</si>
  <si>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</si>
  <si>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</si>
  <si>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</si>
  <si>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</si>
  <si>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</si>
  <si>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</si>
  <si>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</si>
  <si>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</si>
  <si>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</si>
  <si>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</si>
  <si>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</si>
  <si>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</si>
  <si>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</si>
  <si>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</si>
  <si>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</si>
  <si>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</si>
  <si>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</si>
  <si>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</si>
  <si>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</si>
  <si>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</si>
  <si>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</si>
  <si>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</si>
  <si>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</si>
  <si>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</si>
  <si>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</si>
  <si>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</si>
  <si>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</si>
  <si>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</si>
  <si>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</si>
  <si>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</si>
  <si>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</si>
  <si>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</si>
  <si>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</si>
  <si>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</si>
  <si>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</si>
  <si>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</si>
  <si>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</si>
  <si>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</si>
  <si>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</si>
  <si>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</si>
  <si>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</si>
  <si>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</si>
  <si>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</si>
  <si>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</si>
  <si>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</si>
  <si>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</si>
  <si>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</si>
  <si>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</si>
  <si>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</si>
  <si>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</si>
  <si>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</si>
  <si>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</si>
  <si>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</si>
  <si>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</si>
  <si>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</si>
  <si>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</si>
  <si>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</si>
  <si>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</si>
  <si>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</si>
  <si>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</si>
  <si>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</si>
  <si>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</si>
  <si>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</si>
  <si>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</si>
  <si>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</si>
  <si>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</si>
  <si>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</si>
  <si>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</si>
  <si>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</si>
  <si>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</si>
  <si>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</si>
  <si>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</si>
  <si>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</si>
  <si>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</si>
  <si>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</si>
  <si>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</si>
  <si>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</si>
  <si>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</si>
  <si>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</si>
  <si>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</si>
  <si>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</si>
  <si>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</si>
  <si>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</si>
  <si>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</si>
  <si>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</si>
  <si>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</si>
  <si>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</si>
  <si>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</si>
  <si>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</si>
  <si>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</si>
  <si>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</si>
  <si>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</si>
  <si>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</si>
  <si>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</si>
  <si>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</si>
  <si>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</si>
  <si>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</si>
  <si>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</si>
  <si>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</si>
  <si>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</si>
  <si>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</si>
  <si>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</si>
  <si>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</si>
  <si>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</si>
  <si>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</si>
  <si>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</si>
  <si>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</si>
  <si>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</si>
  <si>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</si>
  <si>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</si>
  <si>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</si>
  <si>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</si>
  <si>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</si>
  <si>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</si>
  <si>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</si>
  <si>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</si>
  <si>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</si>
  <si>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</si>
  <si>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</si>
  <si>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</si>
  <si>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</si>
  <si>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</si>
  <si>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</si>
  <si>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</si>
  <si>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</si>
  <si>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</si>
  <si>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</si>
  <si>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</si>
  <si>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</si>
  <si>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</si>
  <si>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</si>
  <si>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</si>
  <si>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</si>
  <si>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</si>
  <si>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</si>
  <si>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</si>
  <si>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</si>
  <si>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</si>
  <si>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</si>
  <si>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</si>
  <si>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</si>
  <si>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</si>
  <si>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</si>
  <si>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</si>
  <si>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</si>
  <si>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</si>
  <si>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</si>
  <si>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</si>
  <si>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</si>
  <si>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</si>
  <si>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</si>
  <si>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</si>
  <si>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</si>
  <si>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</si>
  <si>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</si>
  <si>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</si>
  <si>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</si>
  <si>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</si>
  <si>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</si>
  <si>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</si>
  <si>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</si>
  <si>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</si>
  <si>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</si>
  <si>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</si>
  <si>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</si>
  <si>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</si>
  <si>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</si>
  <si>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</si>
  <si>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</si>
  <si>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</si>
  <si>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</si>
  <si>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</si>
  <si>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</si>
  <si>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</si>
  <si>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</si>
  <si>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</si>
  <si>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</si>
  <si>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</si>
  <si>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</si>
  <si>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</si>
  <si>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</si>
  <si>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</si>
  <si>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</si>
  <si>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</si>
  <si>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</si>
  <si>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</si>
  <si>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</si>
  <si>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</si>
  <si>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</si>
  <si>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</si>
  <si>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</si>
  <si>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</si>
  <si>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</si>
  <si>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</si>
  <si>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</si>
  <si>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</si>
  <si>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</si>
  <si>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</si>
  <si>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</si>
  <si>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</si>
  <si>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</si>
  <si>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</si>
  <si>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</si>
  <si>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</si>
  <si>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</si>
  <si>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</si>
  <si>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</si>
  <si>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</si>
  <si>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</si>
  <si>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</si>
  <si>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</si>
  <si>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</si>
  <si>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</si>
  <si>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</si>
  <si>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</si>
  <si>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</si>
  <si>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</si>
  <si>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</si>
  <si>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</si>
  <si>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</si>
  <si>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</si>
  <si>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</si>
  <si>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</si>
  <si>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</si>
  <si>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</si>
  <si>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</si>
  <si>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</si>
  <si>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</si>
  <si>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</si>
  <si>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</si>
  <si>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</si>
  <si>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</si>
  <si>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</si>
  <si>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</si>
  <si>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</si>
  <si>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</si>
  <si>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</si>
  <si>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</si>
  <si>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</si>
  <si>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</si>
  <si>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</si>
  <si>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</si>
  <si>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</si>
  <si>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</si>
  <si>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</si>
  <si>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</si>
  <si>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</si>
  <si>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</si>
  <si>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</si>
  <si>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</si>
  <si>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</si>
  <si>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</si>
  <si>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</si>
  <si>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</si>
  <si>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</si>
  <si>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</si>
  <si>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</si>
  <si>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</si>
  <si>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</si>
  <si>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</si>
  <si>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</si>
  <si>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</si>
  <si>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</si>
  <si>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</si>
  <si>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</si>
  <si>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</si>
  <si>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</si>
  <si>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</si>
  <si>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</si>
  <si>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</si>
  <si>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</si>
  <si>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</si>
  <si>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</si>
  <si>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</si>
  <si>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</si>
  <si>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</si>
  <si>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</si>
  <si>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</si>
  <si>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</si>
  <si>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</si>
  <si>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</si>
  <si>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</si>
  <si>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</si>
  <si>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</si>
  <si>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</si>
  <si>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</si>
  <si>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</si>
  <si>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</si>
  <si>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</si>
  <si>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</si>
  <si>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</si>
  <si>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</si>
  <si>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</si>
  <si>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</si>
  <si>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</si>
  <si>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</si>
  <si>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</si>
  <si>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</si>
  <si>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</si>
  <si>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</si>
  <si>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</si>
  <si>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</si>
  <si>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</si>
  <si>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</si>
  <si>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</si>
  <si>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</si>
  <si>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</si>
  <si>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</si>
  <si>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</si>
  <si>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</si>
  <si>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</si>
  <si>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</si>
  <si>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</si>
  <si>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</si>
  <si>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</si>
  <si>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</si>
  <si>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</si>
  <si>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</si>
  <si>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</si>
  <si>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</si>
  <si>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</si>
  <si>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</si>
  <si>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</si>
  <si>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</si>
  <si>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</si>
  <si>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</si>
  <si>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</si>
  <si>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</si>
  <si>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</si>
  <si>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</si>
  <si>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</si>
  <si>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</si>
  <si>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</si>
  <si>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</si>
  <si>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</si>
  <si>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</si>
  <si>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</si>
  <si>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</si>
  <si>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</si>
  <si>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</si>
  <si>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</si>
  <si>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</si>
  <si>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</si>
  <si>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</si>
  <si>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</si>
  <si>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</si>
  <si>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</si>
  <si>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</si>
  <si>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</si>
  <si>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</si>
  <si>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</si>
  <si>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</si>
  <si>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</si>
  <si>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</si>
  <si>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</si>
  <si>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</si>
  <si>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</si>
  <si>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</si>
  <si>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</si>
  <si>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</si>
  <si>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</si>
  <si>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</si>
  <si>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</si>
  <si>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</si>
  <si>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</si>
  <si>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</si>
  <si>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</si>
  <si>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</si>
  <si>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</si>
  <si>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</si>
  <si>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</si>
  <si>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</si>
  <si>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</si>
  <si>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</si>
  <si>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</si>
  <si>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</si>
  <si>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</si>
  <si>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</si>
  <si>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</si>
  <si>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</si>
  <si>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</si>
  <si>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</si>
  <si>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</si>
  <si>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</si>
  <si>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</si>
  <si>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</si>
  <si>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</si>
  <si>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</si>
  <si>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</si>
  <si>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</si>
  <si>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</si>
  <si>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</si>
  <si>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</si>
  <si>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</si>
  <si>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</si>
  <si>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</si>
  <si>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</si>
  <si>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</si>
  <si>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</si>
  <si>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</si>
  <si>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</si>
  <si>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</si>
  <si>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</si>
  <si>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</si>
  <si>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</si>
  <si>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</si>
  <si>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</si>
  <si>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</si>
  <si>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</si>
  <si>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</si>
  <si>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</si>
  <si>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</si>
  <si>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</si>
  <si>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</si>
  <si>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</si>
  <si>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</si>
  <si>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</si>
  <si>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</si>
  <si>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</si>
  <si>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</si>
  <si>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</si>
  <si>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</si>
  <si>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</si>
  <si>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</si>
  <si>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</si>
  <si>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</si>
  <si>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</si>
  <si>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</si>
  <si>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</si>
  <si>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</si>
  <si>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</si>
  <si>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</si>
  <si>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</si>
  <si>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</si>
  <si>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</si>
  <si>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</si>
  <si>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</si>
  <si>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</si>
  <si>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</si>
  <si>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</si>
  <si>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</si>
  <si>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</si>
  <si>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</si>
  <si>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</si>
  <si>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</si>
  <si>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</si>
  <si>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</si>
  <si>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</si>
  <si>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</si>
  <si>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</si>
  <si>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</si>
  <si>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</si>
  <si>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</si>
  <si>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</si>
  <si>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</si>
  <si>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</si>
  <si>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</si>
  <si>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</si>
  <si>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</si>
  <si>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</si>
  <si>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</si>
  <si>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</si>
  <si>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</si>
  <si>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</si>
  <si>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</si>
  <si>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</si>
  <si>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</si>
  <si>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</si>
  <si>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</si>
  <si>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</si>
  <si>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</si>
  <si>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</si>
  <si>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</si>
  <si>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</si>
  <si>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</si>
  <si>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</si>
  <si>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</si>
  <si>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</si>
  <si>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</si>
  <si>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</si>
  <si>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</si>
  <si>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</si>
  <si>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</si>
  <si>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</si>
  <si>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</si>
  <si>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</si>
  <si>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</si>
  <si>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</si>
  <si>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</si>
  <si>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</si>
  <si>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</si>
  <si>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</si>
  <si>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</si>
  <si>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</si>
  <si>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</si>
  <si>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</si>
  <si>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</si>
  <si>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</si>
  <si>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</si>
  <si>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</si>
  <si>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</si>
  <si>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</si>
  <si>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</si>
  <si>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</si>
  <si>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</si>
  <si>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</si>
  <si>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</si>
  <si>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</si>
  <si>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</si>
  <si>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</si>
  <si>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</si>
  <si>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</si>
  <si>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</si>
  <si>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</si>
  <si>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</si>
  <si>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</si>
  <si>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</si>
  <si>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</si>
  <si>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</si>
  <si>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</si>
  <si>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</si>
  <si>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</si>
  <si>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</si>
  <si>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</si>
  <si>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</si>
  <si>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</si>
  <si>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</si>
  <si>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</si>
  <si>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</si>
  <si>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</si>
  <si>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</si>
  <si>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</si>
  <si>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</si>
  <si>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</si>
  <si>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</si>
  <si>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</si>
  <si>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</si>
  <si>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</si>
  <si>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</si>
  <si>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</si>
  <si>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</si>
  <si>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</si>
  <si>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</si>
  <si>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</si>
  <si>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</si>
  <si>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</si>
  <si>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</si>
  <si>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</si>
  <si>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</si>
  <si>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</si>
  <si>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</si>
  <si>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</si>
  <si>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</si>
  <si>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</si>
  <si>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</si>
  <si>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</si>
  <si>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</si>
  <si>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</si>
  <si>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</si>
  <si>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</si>
  <si>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</si>
  <si>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</si>
  <si>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</si>
  <si>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</si>
  <si>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</si>
  <si>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</si>
  <si>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</si>
  <si>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</si>
  <si>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</si>
  <si>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</si>
  <si>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</si>
  <si>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</si>
  <si>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</si>
  <si>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</si>
  <si>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</si>
  <si>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</si>
  <si>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</si>
  <si>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</si>
  <si>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</si>
  <si>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</si>
  <si>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</si>
  <si>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</si>
  <si>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</si>
  <si>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</si>
  <si>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</si>
  <si>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</si>
  <si>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</si>
  <si>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</si>
  <si>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</si>
  <si>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</si>
  <si>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</si>
  <si>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</si>
  <si>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</si>
  <si>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</si>
  <si>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</si>
  <si>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</si>
  <si>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</si>
  <si>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</si>
  <si>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</si>
  <si>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</si>
  <si>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</si>
  <si>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</si>
  <si>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</si>
  <si>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</si>
  <si>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</si>
  <si>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</si>
  <si>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</si>
  <si>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</si>
  <si>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</si>
  <si>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</si>
  <si>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</si>
  <si>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</si>
  <si>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</si>
  <si>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</si>
  <si>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</si>
  <si>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</si>
  <si>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</si>
  <si>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</si>
  <si>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</si>
  <si>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</si>
  <si>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</si>
  <si>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</si>
  <si>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</si>
  <si>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</si>
  <si>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</si>
  <si>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</si>
  <si>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</si>
  <si>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</si>
  <si>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</si>
  <si>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</si>
  <si>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</si>
  <si>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</si>
  <si>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</si>
  <si>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</si>
  <si>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</si>
  <si>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</si>
  <si>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</si>
  <si>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</si>
  <si>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</si>
  <si>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</si>
  <si>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</si>
  <si>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</si>
  <si>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</si>
  <si>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</si>
  <si>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</si>
  <si>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</si>
  <si>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</si>
  <si>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</si>
  <si>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</si>
  <si>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</si>
  <si>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</si>
  <si>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</si>
  <si>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</si>
  <si>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</si>
  <si>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</si>
  <si>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</si>
  <si>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</si>
  <si>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</si>
  <si>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</si>
  <si>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</si>
  <si>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</si>
  <si>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</si>
  <si>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</si>
  <si>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</si>
  <si>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</si>
  <si>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</si>
  <si>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</si>
  <si>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</si>
  <si>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</si>
  <si>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</si>
  <si>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</si>
  <si>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</si>
  <si>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</si>
  <si>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</si>
  <si>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</si>
  <si>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</si>
  <si>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</si>
  <si>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</si>
  <si>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</si>
  <si>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</si>
  <si>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</si>
  <si>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</si>
  <si>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</si>
  <si>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</si>
  <si>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</si>
  <si>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</si>
  <si>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</si>
  <si>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</si>
  <si>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</si>
  <si>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</si>
  <si>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</si>
  <si>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</si>
  <si>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</si>
  <si>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</si>
  <si>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</si>
  <si>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</si>
  <si>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</si>
  <si>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</si>
  <si>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</si>
  <si>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</si>
  <si>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</si>
  <si>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</si>
  <si>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</si>
  <si>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</si>
  <si>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</si>
  <si>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</si>
  <si>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</si>
  <si>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</si>
  <si>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</si>
  <si>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</si>
  <si>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</si>
  <si>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</si>
  <si>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</si>
  <si>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</si>
  <si>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</si>
  <si>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</si>
  <si>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</si>
  <si>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</si>
  <si>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</si>
  <si>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</si>
  <si>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</si>
  <si>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</si>
  <si>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</si>
  <si>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</si>
  <si>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</si>
  <si>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</si>
  <si>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</si>
  <si>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</si>
  <si>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</si>
  <si>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</si>
  <si>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</si>
  <si>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</si>
  <si>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</si>
  <si>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</si>
  <si>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</si>
  <si>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</si>
  <si>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</si>
  <si>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</si>
  <si>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</si>
  <si>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</si>
  <si>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</si>
  <si>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</si>
  <si>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</si>
  <si>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</si>
  <si>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</si>
  <si>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</si>
  <si>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</si>
  <si>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</si>
  <si>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</si>
  <si>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</si>
  <si>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</si>
  <si>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</si>
  <si>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</si>
  <si>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</si>
  <si>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</si>
  <si>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</si>
  <si>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</si>
  <si>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</si>
  <si>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</si>
  <si>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</si>
  <si>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</si>
  <si>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</si>
  <si>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</si>
  <si>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</si>
  <si>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</si>
  <si>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</si>
  <si>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</si>
  <si>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</si>
  <si>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</si>
  <si>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</si>
  <si>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</si>
  <si>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</si>
  <si>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</si>
  <si>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</si>
  <si>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</si>
  <si>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</si>
  <si>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</si>
  <si>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</si>
  <si>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</si>
  <si>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</si>
  <si>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</si>
  <si>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</si>
  <si>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</si>
  <si>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</si>
  <si>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</si>
  <si>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</si>
  <si>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</si>
  <si>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</si>
  <si>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</si>
  <si>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</si>
  <si>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</si>
  <si>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</si>
  <si>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</si>
  <si>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</si>
  <si>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</si>
  <si>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</si>
  <si>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</si>
  <si>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</si>
  <si>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</si>
  <si>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</si>
  <si>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</si>
  <si>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</si>
  <si>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</si>
  <si>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</si>
  <si>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</si>
  <si>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</si>
  <si>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</si>
  <si>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</si>
  <si>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</si>
  <si>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</si>
  <si>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</si>
  <si>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</si>
  <si>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</si>
  <si>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</si>
  <si>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</si>
  <si>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</si>
  <si>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</si>
  <si>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</si>
  <si>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</si>
  <si>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</si>
  <si>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</si>
  <si>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</si>
  <si>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</si>
  <si>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</si>
  <si>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</si>
  <si>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</si>
  <si>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</si>
  <si>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</si>
  <si>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</si>
  <si>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</si>
  <si>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</si>
  <si>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</si>
  <si>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</si>
  <si>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</si>
  <si>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</si>
  <si>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</si>
  <si>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</si>
  <si>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</si>
  <si>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</si>
  <si>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</si>
  <si>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</si>
  <si>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</si>
  <si>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</si>
  <si>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</si>
  <si>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</si>
  <si>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</si>
  <si>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</si>
  <si>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</si>
  <si>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</si>
  <si>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</si>
  <si>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</si>
  <si>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</si>
  <si>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</si>
  <si>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</si>
  <si>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</si>
  <si>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</si>
  <si>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</si>
  <si>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</si>
  <si>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</si>
  <si>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</si>
  <si>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</si>
  <si>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</si>
  <si>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</si>
  <si>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</si>
  <si>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</si>
  <si>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</si>
  <si>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</si>
  <si>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</si>
  <si>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</si>
  <si>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</si>
  <si>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</si>
  <si>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</si>
  <si>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</si>
  <si>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</si>
  <si>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</si>
  <si>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</si>
  <si>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</si>
  <si>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</si>
  <si>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</si>
  <si>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</si>
  <si>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</si>
  <si>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</si>
  <si>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</si>
  <si>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</si>
  <si>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</si>
  <si>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</si>
  <si>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</si>
  <si>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</si>
  <si>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</si>
  <si>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</si>
  <si>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</si>
  <si>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</si>
  <si>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</si>
  <si>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</si>
  <si>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</si>
  <si>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</si>
  <si>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</si>
  <si>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</si>
  <si>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</si>
  <si>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</si>
  <si>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</si>
  <si>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</si>
  <si>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</si>
  <si>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</si>
  <si>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</si>
  <si>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</si>
  <si>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</si>
  <si>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</si>
  <si>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</si>
  <si>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</si>
  <si>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</si>
  <si>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</si>
  <si>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</si>
  <si>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</si>
  <si>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</si>
  <si>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</si>
  <si>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</si>
  <si>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</si>
  <si>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</si>
  <si>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</si>
  <si>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</si>
  <si>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</si>
  <si>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</si>
  <si>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</si>
  <si>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</si>
  <si>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</si>
  <si>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</si>
  <si>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</si>
  <si>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</si>
  <si>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</si>
  <si>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</si>
  <si>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</si>
  <si>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</si>
  <si>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</si>
  <si>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</si>
  <si>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</si>
  <si>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</si>
  <si>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</si>
  <si>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</si>
  <si>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</si>
  <si>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</si>
  <si>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</si>
  <si>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</si>
  <si>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</si>
  <si>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</si>
  <si>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</si>
  <si>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</si>
  <si>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</si>
  <si>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</si>
  <si>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</si>
  <si>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</si>
  <si>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</si>
  <si>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</si>
  <si>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</si>
  <si>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</si>
  <si>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</si>
  <si>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</si>
  <si>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</si>
  <si>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</si>
  <si>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</si>
  <si>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</si>
  <si>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</si>
  <si>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</si>
  <si>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</si>
  <si>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</si>
  <si>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</si>
  <si>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</si>
  <si>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</si>
  <si>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</si>
  <si>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</si>
  <si>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</si>
  <si>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</si>
  <si>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</si>
  <si>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</si>
  <si>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</si>
  <si>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</si>
  <si>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</si>
  <si>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</si>
  <si>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</si>
  <si>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</si>
  <si>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</si>
  <si>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</si>
  <si>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</si>
  <si>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</si>
  <si>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</si>
  <si>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</si>
  <si>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</si>
  <si>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</si>
  <si>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</si>
  <si>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</si>
  <si>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</si>
  <si>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</si>
  <si>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</si>
  <si>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</si>
  <si>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</si>
  <si>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</si>
  <si>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</si>
  <si>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</si>
  <si>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</si>
  <si>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</si>
  <si>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</si>
  <si>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</si>
  <si>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</si>
  <si>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</si>
  <si>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</si>
  <si>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</si>
  <si>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</si>
  <si>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</si>
  <si>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</si>
  <si>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</si>
  <si>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</si>
  <si>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</si>
  <si>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</si>
  <si>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</si>
  <si>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</si>
  <si>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</si>
  <si>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</si>
  <si>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</si>
  <si>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</si>
  <si>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</si>
  <si>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</si>
  <si>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</si>
  <si>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</si>
  <si>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</si>
  <si>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</si>
  <si>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</si>
  <si>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</si>
  <si>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</si>
  <si>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</si>
  <si>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</si>
  <si>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</si>
  <si>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</si>
  <si>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</si>
  <si>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</si>
  <si>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</si>
  <si>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</si>
  <si>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</si>
  <si>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</si>
  <si>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</si>
  <si>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</si>
  <si>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</si>
  <si>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</si>
  <si>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</si>
  <si>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</si>
  <si>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</si>
  <si>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</si>
  <si>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</si>
  <si>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</si>
  <si>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</si>
  <si>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</si>
  <si>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</si>
  <si>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</si>
  <si>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</si>
  <si>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</si>
  <si>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</si>
  <si>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</si>
  <si>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</si>
  <si>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</si>
  <si>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</si>
  <si>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</si>
  <si>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</si>
  <si>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</si>
  <si>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</si>
  <si>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</si>
  <si>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</si>
  <si>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</si>
  <si>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</si>
  <si>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</si>
  <si>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</si>
  <si>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</si>
  <si>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</si>
  <si>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</si>
  <si>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</si>
  <si>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</si>
  <si>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</si>
  <si>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</si>
  <si>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</si>
  <si>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</si>
  <si>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</si>
  <si>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</si>
  <si>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</si>
  <si>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</si>
  <si>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</si>
  <si>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</si>
  <si>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</si>
  <si>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</si>
  <si>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</si>
  <si>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</si>
  <si>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</si>
  <si>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</si>
  <si>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</si>
  <si>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</si>
  <si>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</si>
  <si>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</si>
  <si>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</si>
  <si>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</si>
  <si>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</si>
  <si>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</si>
  <si>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</si>
  <si>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</si>
  <si>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</si>
  <si>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</si>
  <si>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</si>
  <si>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</si>
  <si>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</si>
  <si>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</si>
  <si>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</si>
  <si>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</si>
  <si>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</si>
  <si>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</si>
  <si>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</si>
  <si>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</si>
  <si>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</si>
  <si>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</si>
  <si>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</si>
  <si>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</si>
  <si>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</si>
  <si>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</si>
  <si>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</si>
  <si>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</si>
  <si>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</si>
  <si>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</si>
  <si>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</si>
  <si>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</si>
  <si>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</si>
  <si>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</si>
  <si>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</si>
  <si>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</si>
  <si>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</si>
  <si>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</si>
  <si>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</si>
  <si>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</si>
  <si>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</si>
  <si>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</si>
  <si>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</si>
  <si>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</si>
  <si>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</si>
  <si>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</si>
  <si>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</si>
  <si>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</si>
  <si>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</si>
  <si>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</si>
  <si>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</si>
  <si>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</si>
  <si>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</si>
  <si>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</si>
  <si>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</si>
  <si>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</si>
  <si>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</si>
  <si>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</si>
  <si>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</si>
  <si>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</si>
  <si>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</si>
  <si>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</si>
  <si>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</si>
  <si>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</si>
  <si>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</si>
  <si>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</si>
  <si>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</si>
  <si>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</si>
  <si>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</si>
  <si>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</si>
  <si>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</si>
  <si>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</si>
  <si>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</si>
  <si>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</si>
  <si>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</si>
  <si>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</si>
  <si>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</si>
  <si>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</si>
  <si>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</si>
  <si>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</si>
  <si>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</si>
  <si>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</si>
  <si>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</si>
  <si>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</si>
  <si>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</si>
  <si>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</si>
  <si>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</si>
  <si>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</si>
  <si>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</si>
  <si>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</si>
  <si>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</si>
  <si>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</si>
  <si>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</si>
  <si>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</si>
  <si>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</si>
  <si>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</si>
  <si>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</si>
  <si>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</si>
  <si>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</si>
  <si>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</si>
  <si>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</si>
  <si>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</si>
  <si>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</si>
  <si>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</si>
  <si>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</si>
  <si>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</si>
  <si>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</si>
  <si>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</si>
  <si>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</si>
  <si>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</si>
  <si>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</si>
  <si>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</si>
  <si>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</si>
  <si>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</si>
  <si>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</si>
  <si>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</si>
  <si>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</si>
  <si>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</si>
  <si>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</si>
  <si>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</si>
  <si>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</si>
  <si>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</si>
  <si>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</si>
  <si>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</si>
  <si>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</si>
  <si>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</si>
  <si>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</si>
  <si>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</si>
  <si>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</si>
  <si>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</si>
  <si>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</si>
  <si>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</si>
  <si>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</si>
  <si>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</si>
  <si>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</si>
  <si>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</si>
  <si>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</si>
  <si>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</si>
  <si>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</si>
  <si>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</si>
  <si>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</si>
  <si>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</si>
  <si>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</si>
  <si>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</si>
  <si>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</si>
  <si>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</si>
  <si>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</si>
  <si>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</si>
  <si>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</si>
  <si>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</si>
  <si>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</si>
  <si>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</si>
  <si>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</si>
  <si>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</si>
  <si>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</si>
  <si>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</si>
  <si>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</si>
  <si>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</si>
  <si>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</si>
  <si>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</si>
  <si>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</si>
  <si>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</si>
  <si>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</si>
  <si>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</si>
  <si>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</si>
  <si>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</si>
  <si>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</si>
  <si>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</si>
  <si>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</si>
  <si>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</si>
  <si>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</si>
  <si>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</si>
  <si>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</si>
  <si>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</si>
  <si>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</si>
  <si>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</si>
  <si>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</si>
  <si>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</si>
  <si>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</si>
  <si>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</si>
  <si>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</si>
  <si>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</si>
  <si>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</si>
  <si>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</si>
  <si>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</si>
  <si>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</si>
  <si>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</si>
  <si>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</si>
  <si>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</si>
  <si>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</si>
  <si>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</si>
  <si>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</si>
  <si>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</si>
  <si>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</si>
  <si>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</si>
  <si>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</si>
  <si>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</si>
  <si>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</si>
  <si>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</si>
  <si>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</si>
  <si>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</si>
  <si>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</si>
  <si>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</si>
  <si>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</si>
  <si>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</si>
  <si>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</si>
  <si>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</si>
  <si>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</si>
  <si>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</si>
  <si>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</si>
  <si>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</si>
  <si>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</si>
  <si>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</si>
  <si>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</si>
  <si>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</si>
  <si>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</si>
  <si>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</si>
  <si>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</si>
  <si>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</si>
  <si>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</si>
  <si>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</si>
  <si>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</si>
  <si>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</si>
  <si>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</si>
  <si>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</si>
  <si>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</si>
  <si>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</si>
  <si>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</si>
  <si>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</si>
  <si>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</si>
  <si>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</si>
  <si>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</si>
  <si>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</si>
  <si>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</si>
  <si>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</si>
  <si>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</si>
  <si>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</si>
  <si>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</si>
  <si>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</si>
  <si>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</si>
  <si>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</si>
  <si>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</si>
  <si>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</si>
  <si>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</si>
  <si>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</si>
  <si>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</si>
  <si>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</si>
  <si>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</si>
  <si>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</si>
  <si>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</si>
  <si>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</si>
  <si>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</si>
  <si>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</si>
  <si>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</si>
  <si>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</si>
  <si>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</si>
  <si>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</si>
  <si>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</si>
  <si>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</si>
  <si>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</si>
  <si>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</si>
  <si>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</si>
  <si>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</si>
  <si>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</si>
  <si>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</si>
  <si>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</si>
  <si>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</si>
  <si>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</si>
  <si>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</si>
  <si>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</si>
  <si>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</si>
  <si>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</si>
  <si>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</si>
  <si>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</si>
  <si>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</si>
  <si>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</si>
  <si>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</si>
  <si>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</si>
  <si>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</si>
  <si>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</si>
  <si>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</si>
  <si>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</si>
  <si>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</si>
  <si>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</si>
  <si>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</si>
  <si>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</si>
  <si>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</si>
  <si>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</si>
  <si>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</si>
  <si>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</si>
  <si>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</si>
  <si>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</si>
  <si>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</si>
  <si>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</si>
  <si>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</si>
  <si>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</si>
  <si>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</si>
  <si>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</si>
  <si>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</si>
  <si>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</si>
  <si>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</si>
  <si>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</si>
  <si>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</si>
  <si>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</si>
  <si>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</si>
  <si>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</si>
  <si>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</si>
  <si>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</si>
  <si>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</si>
  <si>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</si>
  <si>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</si>
  <si>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</si>
  <si>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</si>
  <si>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</si>
  <si>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</si>
  <si>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</si>
  <si>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</si>
  <si>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</si>
  <si>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</si>
  <si>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</si>
  <si>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</si>
  <si>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</si>
  <si>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</si>
  <si>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</si>
  <si>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</si>
  <si>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</si>
  <si>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</si>
  <si>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</si>
  <si>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</si>
  <si>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</si>
  <si>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</si>
  <si>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</si>
  <si>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</si>
  <si>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</si>
  <si>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</si>
  <si>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</si>
  <si>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</si>
  <si>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</si>
  <si>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</si>
  <si>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</si>
  <si>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</si>
  <si>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</si>
  <si>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</si>
  <si>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</si>
  <si>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</si>
  <si>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</si>
  <si>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</si>
  <si>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</si>
  <si>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</si>
  <si>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</si>
  <si>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</si>
  <si>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</si>
  <si>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</si>
  <si>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</si>
  <si>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</si>
  <si>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</si>
  <si>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</si>
  <si>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</si>
  <si>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</si>
  <si>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</si>
  <si>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</si>
  <si>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</si>
  <si>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</si>
  <si>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</si>
  <si>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</si>
  <si>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</si>
  <si>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</si>
  <si>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</si>
  <si>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</si>
  <si>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</si>
  <si>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</si>
  <si>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</si>
  <si>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</si>
  <si>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</si>
  <si>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</si>
  <si>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</si>
  <si>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</si>
  <si>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</si>
  <si>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</si>
  <si>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</si>
  <si>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</si>
  <si>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</si>
  <si>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</si>
  <si>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</si>
  <si>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</si>
  <si>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</si>
  <si>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</si>
  <si>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</si>
  <si>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</si>
  <si>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</si>
  <si>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</si>
  <si>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</si>
  <si>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</si>
  <si>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</si>
  <si>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</si>
  <si>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</si>
  <si>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</si>
  <si>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</si>
  <si>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</si>
  <si>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</si>
  <si>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</si>
  <si>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</si>
  <si>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</si>
  <si>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</si>
  <si>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</si>
  <si>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</si>
  <si>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</si>
  <si>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</si>
  <si>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</si>
  <si>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</si>
  <si>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</si>
  <si>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</si>
  <si>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</si>
  <si>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</si>
  <si>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</si>
  <si>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</si>
  <si>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</si>
  <si>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</si>
  <si>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</si>
  <si>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</si>
  <si>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</si>
  <si>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</si>
  <si>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</si>
  <si>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</si>
  <si>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</si>
  <si>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</si>
  <si>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</si>
  <si>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</si>
  <si>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</si>
  <si>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</si>
  <si>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</si>
  <si>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</si>
  <si>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</si>
  <si>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</si>
  <si>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</si>
  <si>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</si>
  <si>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</si>
  <si>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</si>
  <si>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</si>
  <si>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</si>
  <si>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</si>
  <si>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</si>
  <si>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</si>
  <si>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</si>
  <si>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</si>
  <si>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</si>
  <si>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</si>
  <si>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</si>
  <si>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</si>
  <si>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</si>
  <si>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</si>
  <si>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</si>
  <si>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</si>
  <si>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</si>
  <si>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</si>
  <si>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</si>
  <si>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</si>
  <si>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</si>
  <si>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</si>
  <si>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</si>
  <si>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</si>
  <si>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</si>
  <si>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</si>
  <si>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</si>
  <si>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</si>
  <si>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</si>
  <si>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</si>
  <si>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</si>
  <si>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</si>
  <si>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</si>
  <si>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</si>
  <si>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</si>
  <si>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</si>
  <si>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</si>
  <si>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</si>
  <si>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</si>
  <si>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</si>
  <si>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</si>
  <si>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</si>
  <si>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</si>
  <si>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</si>
  <si>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</si>
  <si>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</si>
  <si>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</si>
  <si>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</si>
  <si>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</si>
  <si>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</si>
  <si>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</si>
  <si>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</si>
  <si>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</si>
  <si>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</si>
  <si>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</si>
  <si>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</si>
  <si>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</si>
  <si>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</si>
  <si>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</si>
  <si>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</si>
  <si>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</si>
  <si>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</si>
  <si>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</si>
  <si>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</si>
  <si>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</si>
  <si>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</si>
  <si>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</si>
  <si>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</si>
  <si>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</si>
  <si>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</si>
  <si>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</si>
  <si>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</si>
  <si>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</si>
  <si>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</si>
  <si>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</si>
  <si>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</si>
  <si>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</si>
  <si>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</si>
  <si>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</si>
  <si>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</si>
  <si>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</si>
  <si>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</si>
  <si>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</si>
  <si>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</si>
  <si>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</si>
  <si>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</si>
  <si>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</si>
  <si>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</si>
  <si>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</si>
  <si>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</si>
  <si>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</si>
  <si>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</si>
  <si>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</si>
  <si>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</si>
  <si>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</si>
  <si>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</si>
  <si>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</si>
  <si>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</si>
  <si>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</si>
  <si>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</si>
  <si>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</si>
  <si>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</si>
  <si>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</si>
  <si>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</si>
  <si>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</si>
  <si>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</si>
  <si>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</si>
  <si>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</si>
  <si>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</si>
  <si>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</si>
  <si>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</si>
  <si>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</si>
  <si>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</si>
  <si>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</si>
  <si>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</si>
  <si>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</si>
  <si>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</si>
  <si>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</si>
  <si>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</si>
  <si>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</si>
  <si>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</si>
  <si>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</si>
  <si>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</si>
  <si>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</si>
  <si>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</si>
  <si>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</si>
  <si>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</si>
  <si>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</si>
  <si>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</si>
  <si>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</si>
  <si>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</si>
  <si>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</si>
  <si>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</si>
  <si>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</si>
  <si>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</si>
  <si>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</si>
  <si>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</si>
  <si>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</si>
  <si>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</si>
  <si>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</si>
  <si>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</si>
  <si>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</si>
  <si>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</si>
  <si>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</si>
  <si>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</si>
  <si>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</si>
  <si>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</si>
  <si>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</si>
  <si>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</si>
  <si>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</si>
  <si>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</si>
  <si>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</si>
  <si>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</si>
  <si>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</si>
  <si>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</si>
  <si>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</si>
  <si>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</si>
  <si>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</si>
  <si>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</si>
  <si>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</si>
  <si>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</si>
  <si>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</si>
  <si>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</si>
  <si>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</si>
  <si>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</si>
  <si>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</si>
  <si>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</si>
  <si>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</si>
  <si>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</si>
  <si>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</si>
  <si>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</si>
  <si>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</si>
  <si>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</si>
  <si>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</si>
  <si>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</si>
  <si>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</si>
  <si>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</si>
  <si>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</si>
  <si>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</si>
  <si>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</si>
  <si>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</si>
  <si>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</si>
  <si>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</si>
  <si>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</si>
  <si>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</si>
  <si>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</si>
  <si>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</si>
  <si>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</si>
  <si>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</si>
  <si>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</si>
  <si>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</si>
  <si>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</si>
  <si>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</si>
  <si>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</si>
  <si>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</si>
  <si>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</si>
  <si>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</si>
  <si>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</si>
  <si>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</si>
  <si>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</si>
  <si>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</si>
  <si>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</si>
  <si>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</si>
  <si>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</si>
  <si>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</si>
  <si>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</si>
  <si>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</si>
  <si>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</si>
  <si>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</si>
  <si>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</si>
  <si>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</si>
  <si>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</si>
  <si>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</si>
  <si>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</si>
  <si>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</si>
  <si>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</si>
  <si>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</si>
  <si>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</si>
  <si>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</si>
  <si>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</si>
  <si>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</si>
  <si>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</si>
  <si>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</si>
  <si>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</si>
  <si>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</si>
  <si>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</si>
  <si>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</si>
  <si>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</si>
  <si>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</si>
  <si>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</si>
  <si>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</si>
  <si>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</si>
  <si>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</si>
  <si>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</si>
  <si>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</si>
  <si>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</si>
  <si>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</si>
  <si>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</si>
  <si>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</si>
  <si>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</si>
  <si>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</si>
  <si>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</si>
  <si>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</si>
  <si>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</si>
  <si>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</si>
  <si>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</si>
  <si>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</si>
  <si>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</si>
  <si>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</si>
  <si>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</si>
  <si>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</si>
  <si>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</si>
  <si>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</si>
  <si>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</si>
  <si>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</si>
  <si>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</si>
  <si>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</si>
  <si>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</si>
  <si>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</si>
  <si>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</si>
  <si>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</si>
  <si>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</si>
  <si>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</si>
  <si>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</si>
  <si>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</si>
  <si>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</si>
  <si>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</si>
  <si>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</si>
  <si>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</si>
  <si>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</si>
  <si>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</si>
  <si>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</si>
  <si>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</si>
  <si>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</si>
  <si>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</si>
  <si>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</si>
  <si>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</si>
  <si>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</si>
  <si>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</si>
  <si>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</si>
  <si>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</si>
  <si>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</si>
  <si>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</si>
  <si>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</si>
  <si>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</si>
  <si>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</si>
  <si>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</si>
  <si>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</si>
  <si>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</si>
  <si>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</si>
  <si>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</si>
  <si>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</si>
  <si>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</si>
  <si>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</si>
  <si>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</si>
  <si>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</si>
  <si>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</si>
  <si>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</si>
  <si>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</si>
  <si>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</si>
  <si>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</si>
  <si>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</si>
  <si>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</si>
  <si>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</si>
  <si>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</si>
  <si>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</si>
  <si>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</si>
  <si>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</si>
  <si>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</si>
  <si>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</si>
  <si>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</si>
  <si>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</si>
  <si>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</si>
  <si>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</si>
  <si>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</si>
  <si>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</si>
  <si>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</si>
  <si>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</si>
  <si>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</si>
  <si>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</si>
  <si>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</si>
  <si>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</si>
  <si>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</si>
  <si>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</si>
  <si>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</si>
  <si>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</si>
  <si>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</si>
  <si>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</si>
  <si>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</si>
  <si>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</si>
  <si>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</si>
  <si>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</si>
  <si>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</si>
  <si>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</si>
  <si>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</si>
  <si>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</si>
  <si>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</si>
  <si>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</si>
  <si>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</si>
  <si>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</si>
  <si>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</si>
  <si>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</si>
  <si>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</si>
  <si>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</si>
  <si>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</si>
  <si>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</si>
  <si>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</si>
  <si>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</si>
  <si>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</si>
  <si>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</si>
  <si>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</si>
  <si>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</si>
  <si>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</si>
  <si>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</si>
  <si>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</si>
  <si>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</si>
  <si>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</si>
  <si>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</si>
  <si>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</si>
  <si>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</si>
  <si>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</si>
  <si>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</si>
  <si>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</si>
  <si>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</si>
  <si>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</si>
  <si>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</si>
  <si>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</si>
  <si>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</si>
  <si>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</si>
  <si>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</si>
  <si>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</si>
  <si>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</si>
  <si>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</si>
  <si>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</si>
  <si>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</si>
  <si>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</si>
  <si>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</si>
  <si>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</si>
  <si>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</si>
  <si>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</si>
  <si>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</si>
  <si>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</si>
  <si>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</si>
  <si>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</si>
  <si>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</si>
  <si>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</si>
  <si>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</si>
  <si>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</si>
  <si>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</si>
  <si>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</si>
  <si>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</si>
  <si>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</si>
  <si>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</si>
  <si>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</si>
  <si>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</si>
  <si>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</si>
  <si>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</si>
  <si>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</si>
  <si>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</si>
  <si>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</si>
  <si>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</si>
  <si>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</si>
  <si>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</si>
  <si>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</si>
  <si>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</si>
  <si>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</si>
  <si>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</si>
  <si>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</si>
  <si>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</si>
  <si>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</si>
  <si>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</si>
  <si>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</si>
  <si>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</si>
  <si>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</si>
  <si>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</si>
  <si>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</si>
  <si>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</si>
  <si>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</si>
  <si>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</si>
  <si>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</si>
  <si>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</si>
  <si>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</si>
  <si>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</si>
  <si>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</si>
  <si>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</si>
  <si>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</si>
  <si>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</si>
  <si>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</si>
  <si>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</si>
  <si>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</si>
  <si>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</si>
  <si>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</si>
  <si>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</si>
  <si>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</si>
  <si>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</si>
  <si>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</si>
  <si>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</si>
  <si>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</si>
  <si>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</si>
  <si>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</si>
  <si>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</si>
  <si>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</si>
  <si>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</si>
  <si>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</si>
  <si>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</si>
  <si>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</si>
  <si>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</si>
  <si>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</si>
  <si>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</si>
  <si>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</si>
  <si>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</si>
  <si>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</si>
  <si>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</si>
  <si>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</si>
  <si>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</si>
  <si>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</si>
  <si>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</si>
  <si>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</si>
  <si>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</si>
  <si>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</si>
  <si>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</si>
  <si>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</si>
  <si>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</si>
  <si>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</si>
  <si>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</si>
  <si>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</si>
  <si>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</si>
  <si>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</si>
  <si>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</si>
  <si>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</si>
  <si>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</si>
  <si>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</si>
  <si>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</si>
  <si>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</si>
  <si>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</si>
  <si>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</si>
  <si>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</si>
  <si>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</si>
  <si>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</si>
  <si>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</si>
  <si>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</si>
  <si>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</si>
  <si>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</si>
  <si>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</si>
  <si>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</si>
  <si>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</si>
  <si>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</si>
  <si>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</si>
  <si>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</si>
  <si>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</si>
  <si>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</si>
  <si>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</si>
  <si>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</si>
  <si>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</si>
  <si>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</si>
  <si>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</si>
  <si>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</si>
  <si>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</si>
  <si>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</si>
  <si>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</si>
  <si>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</si>
  <si>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</si>
  <si>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</si>
  <si>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</si>
  <si>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</si>
  <si>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</si>
  <si>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</si>
  <si>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</si>
  <si>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</si>
  <si>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</si>
  <si>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</si>
  <si>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</si>
  <si>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</si>
  <si>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</si>
  <si>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</si>
  <si>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</si>
  <si>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</si>
  <si>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</si>
  <si>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</si>
  <si>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</si>
  <si>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</si>
  <si>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</si>
  <si>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</si>
  <si>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</si>
  <si>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</si>
  <si>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</si>
  <si>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</si>
  <si>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</si>
  <si>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</si>
  <si>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</si>
  <si>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</si>
  <si>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</si>
  <si>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</si>
  <si>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</si>
  <si>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</si>
  <si>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</si>
  <si>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</si>
  <si>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</si>
  <si>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</si>
  <si>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</si>
  <si>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</si>
  <si>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</si>
  <si>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</si>
  <si>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</si>
  <si>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</si>
  <si>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</si>
  <si>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</si>
  <si>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</si>
  <si>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</si>
  <si>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</si>
  <si>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</si>
  <si>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</si>
  <si>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</si>
  <si>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</si>
  <si>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</si>
  <si>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</si>
  <si>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</si>
  <si>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</si>
  <si>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</si>
  <si>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</si>
  <si>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</si>
  <si>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</si>
  <si>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</si>
  <si>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</si>
  <si>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</si>
  <si>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</si>
  <si>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</si>
  <si>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</si>
  <si>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</si>
  <si>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</si>
  <si>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</si>
  <si>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</si>
  <si>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</si>
  <si>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</si>
  <si>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</si>
  <si>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</si>
  <si>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</si>
  <si>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</si>
  <si>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</si>
  <si>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</si>
  <si>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</si>
  <si>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</si>
  <si>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</si>
  <si>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</si>
  <si>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</si>
  <si>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</si>
  <si>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</si>
  <si>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</si>
  <si>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</si>
  <si>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</si>
  <si>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</si>
  <si>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</si>
  <si>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</si>
  <si>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</si>
  <si>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</si>
  <si>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</si>
  <si>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</si>
  <si>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</si>
  <si>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</si>
  <si>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</si>
  <si>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</si>
  <si>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</si>
  <si>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</si>
  <si>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</si>
  <si>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</si>
  <si>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</si>
  <si>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</si>
  <si>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</si>
  <si>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</si>
  <si>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</si>
  <si>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</si>
  <si>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</si>
  <si>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</si>
  <si>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</si>
  <si>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</si>
  <si>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</si>
  <si>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</si>
  <si>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</si>
  <si>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</si>
  <si>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</si>
  <si>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</si>
  <si>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</si>
  <si>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</si>
  <si>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</si>
  <si>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</si>
  <si>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</si>
  <si>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</si>
  <si>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</si>
  <si>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</si>
  <si>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</si>
  <si>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</si>
  <si>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</si>
  <si>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</si>
  <si>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</si>
  <si>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</si>
  <si>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</si>
  <si>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</si>
  <si>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</si>
  <si>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</si>
  <si>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</si>
  <si>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</si>
  <si>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</si>
  <si>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</si>
  <si>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</si>
  <si>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</si>
  <si>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</si>
  <si>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</si>
  <si>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</si>
  <si>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</si>
  <si>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</si>
  <si>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</si>
  <si>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</si>
  <si>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</si>
  <si>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</si>
  <si>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</si>
  <si>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</si>
  <si>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</si>
  <si>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</si>
  <si>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</si>
  <si>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</si>
  <si>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</si>
  <si>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</si>
  <si>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</si>
  <si>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</si>
  <si>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</si>
  <si>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</si>
  <si>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</si>
  <si>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</si>
  <si>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</si>
  <si>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</si>
  <si>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</si>
  <si>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</si>
  <si>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</si>
  <si>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</si>
  <si>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</si>
  <si>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</si>
  <si>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</si>
  <si>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</si>
  <si>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</si>
  <si>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</si>
  <si>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</si>
  <si>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</si>
  <si>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</si>
  <si>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</si>
  <si>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</si>
  <si>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</si>
  <si>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</si>
  <si>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</si>
  <si>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</si>
  <si>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</si>
  <si>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</si>
  <si>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</si>
  <si>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</si>
  <si>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</si>
  <si>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</si>
  <si>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</si>
  <si>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</si>
  <si>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</si>
  <si>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</si>
  <si>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</si>
  <si>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</si>
  <si>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</si>
  <si>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</si>
  <si>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</si>
  <si>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</si>
  <si>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</si>
  <si>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</si>
  <si>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</si>
  <si>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</si>
  <si>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</si>
  <si>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</si>
  <si>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</si>
  <si>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</si>
  <si>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</si>
  <si>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</si>
  <si>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</si>
  <si>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</si>
  <si>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</si>
  <si>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</si>
  <si>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</si>
  <si>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</si>
  <si>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</si>
  <si>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</si>
  <si>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</si>
  <si>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</si>
  <si>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</si>
  <si>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</si>
  <si>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</si>
  <si>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</si>
  <si>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</si>
  <si>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</si>
  <si>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</si>
  <si>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</si>
  <si>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</si>
  <si>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</si>
  <si>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</si>
  <si>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</si>
  <si>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</si>
  <si>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</si>
  <si>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</si>
  <si>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</si>
  <si>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</si>
  <si>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</si>
  <si>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</si>
  <si>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</si>
  <si>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</si>
  <si>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</si>
  <si>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</si>
  <si>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</si>
  <si>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</si>
  <si>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</si>
  <si>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</si>
  <si>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</si>
  <si>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</si>
  <si>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</si>
  <si>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</si>
  <si>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</si>
  <si>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</si>
  <si>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</si>
  <si>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</si>
  <si>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</si>
  <si>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</si>
  <si>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</si>
  <si>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</si>
  <si>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</si>
  <si>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</si>
  <si>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</si>
  <si>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</si>
  <si>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</si>
  <si>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</si>
  <si>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</si>
  <si>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</si>
  <si>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</si>
  <si>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</si>
  <si>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</si>
  <si>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</si>
  <si>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</si>
  <si>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</si>
  <si>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</si>
  <si>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</si>
  <si>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</si>
  <si>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</si>
  <si>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</si>
  <si>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</si>
  <si>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</si>
  <si>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</si>
  <si>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</si>
  <si>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</si>
  <si>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</si>
  <si>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</si>
  <si>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</si>
  <si>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</si>
  <si>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</si>
  <si>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</si>
  <si>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</si>
  <si>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</si>
  <si>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</si>
  <si>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</si>
  <si>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</si>
  <si>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</si>
  <si>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</si>
  <si>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</si>
  <si>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</si>
  <si>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</si>
  <si>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</si>
  <si>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</si>
  <si>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</si>
  <si>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</si>
  <si>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</si>
  <si>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</si>
  <si>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</si>
  <si>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</si>
  <si>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</si>
  <si>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</si>
  <si>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</si>
  <si>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</si>
  <si>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</si>
  <si>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</si>
  <si>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</si>
  <si>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</si>
  <si>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</si>
  <si>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</si>
  <si>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</si>
  <si>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</si>
  <si>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</si>
  <si>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</si>
  <si>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</si>
  <si>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</si>
  <si>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</si>
  <si>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</si>
  <si>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</si>
  <si>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</si>
  <si>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</si>
  <si>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</si>
  <si>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</si>
  <si>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</si>
  <si>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</si>
  <si>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</si>
  <si>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</si>
  <si>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</si>
  <si>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</si>
  <si>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</si>
  <si>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</si>
  <si>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</si>
  <si>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</si>
  <si>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</si>
  <si>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</si>
  <si>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</si>
  <si>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</si>
  <si>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</si>
  <si>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</si>
  <si>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</si>
  <si>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</si>
  <si>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</si>
  <si>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</si>
  <si>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</si>
  <si>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</si>
  <si>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</si>
  <si>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</si>
  <si>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</si>
  <si>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</si>
  <si>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</si>
  <si>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</si>
  <si>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</si>
  <si>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</si>
  <si>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</si>
  <si>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</si>
  <si>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</si>
  <si>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</si>
  <si>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</si>
  <si>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</si>
  <si>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</si>
  <si>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</si>
  <si>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</si>
  <si>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</si>
  <si>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</si>
  <si>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</si>
  <si>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</si>
  <si>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</si>
  <si>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</si>
  <si>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</si>
  <si>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</si>
  <si>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</si>
  <si>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</si>
  <si>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</si>
  <si>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</si>
  <si>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</si>
  <si>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</si>
  <si>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</si>
  <si>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</si>
  <si>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</si>
  <si>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</si>
  <si>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</si>
  <si>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</si>
  <si>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</si>
  <si>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</si>
  <si>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</si>
  <si>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</si>
  <si>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</si>
  <si>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</si>
  <si>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</si>
  <si>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</si>
  <si>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</si>
  <si>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</si>
  <si>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</si>
  <si>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</si>
  <si>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</si>
  <si>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</si>
  <si>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</si>
  <si>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</si>
  <si>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</si>
  <si>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</si>
  <si>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</si>
  <si>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</si>
  <si>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</si>
  <si>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</si>
  <si>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</si>
  <si>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</si>
  <si>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</si>
  <si>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</si>
  <si>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</si>
  <si>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</si>
  <si>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</si>
  <si>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</si>
  <si>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</si>
  <si>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</si>
  <si>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</si>
  <si>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</si>
  <si>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</si>
  <si>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</si>
  <si>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</si>
  <si>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</si>
  <si>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</si>
  <si>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</si>
  <si>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</si>
  <si>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</si>
  <si>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</si>
  <si>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</si>
  <si>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</si>
  <si>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</si>
  <si>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</si>
  <si>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</si>
  <si>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</si>
  <si>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</si>
  <si>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</si>
  <si>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</si>
  <si>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</si>
  <si>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</si>
  <si>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</si>
  <si>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</si>
  <si>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</si>
  <si>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</si>
  <si>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</si>
  <si>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</si>
  <si>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</si>
  <si>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</si>
  <si>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</si>
  <si>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</si>
  <si>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</si>
  <si>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</si>
  <si>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</si>
  <si>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</si>
  <si>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</si>
  <si>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</si>
  <si>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</si>
  <si>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</si>
  <si>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</si>
  <si>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</si>
  <si>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</si>
  <si>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</si>
  <si>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</si>
  <si>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</si>
  <si>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</si>
  <si>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</si>
  <si>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</si>
  <si>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</si>
  <si>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</si>
  <si>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</si>
  <si>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</si>
  <si>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</si>
  <si>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</si>
  <si>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</si>
  <si>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</si>
  <si>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</si>
  <si>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</si>
  <si>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</si>
  <si>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</si>
  <si>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</si>
  <si>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</si>
  <si>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</si>
  <si>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</si>
  <si>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</si>
  <si>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</si>
  <si>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</si>
  <si>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</si>
  <si>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</si>
  <si>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</si>
  <si>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</si>
  <si>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</si>
  <si>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</si>
  <si>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</si>
  <si>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</si>
  <si>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</si>
  <si>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</si>
  <si>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</si>
  <si>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</si>
  <si>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</si>
  <si>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</si>
  <si>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</si>
  <si>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</si>
  <si>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</si>
  <si>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</si>
  <si>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</si>
  <si>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</si>
  <si>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</si>
  <si>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</si>
  <si>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</si>
  <si>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</si>
  <si>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</si>
  <si>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</si>
  <si>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</si>
  <si>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</si>
  <si>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</si>
  <si>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</si>
  <si>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</si>
  <si>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</si>
  <si>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</si>
  <si>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</si>
  <si>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</si>
  <si>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</si>
  <si>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</si>
  <si>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</si>
  <si>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</si>
  <si>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</si>
  <si>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</si>
  <si>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</si>
  <si>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</si>
  <si>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</si>
  <si>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</si>
  <si>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</si>
  <si>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</si>
  <si>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</si>
  <si>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</si>
  <si>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</si>
  <si>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</si>
  <si>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</si>
  <si>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</si>
  <si>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</si>
  <si>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</si>
  <si>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</si>
  <si>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</si>
  <si>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</si>
  <si>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</si>
  <si>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</si>
  <si>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</si>
  <si>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</si>
  <si>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</si>
  <si>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</si>
  <si>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</si>
  <si>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</si>
  <si>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</si>
  <si>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</si>
  <si>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</si>
  <si>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</si>
  <si>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</si>
  <si>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</si>
  <si>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</si>
  <si>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</si>
  <si>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</si>
  <si>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</si>
  <si>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</si>
  <si>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</si>
  <si>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</si>
  <si>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</si>
  <si>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</si>
  <si>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</si>
  <si>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</si>
  <si>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</si>
  <si>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</si>
  <si>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</si>
  <si>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</si>
  <si>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</si>
  <si>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</si>
  <si>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</si>
  <si>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</si>
  <si>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</si>
  <si>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</si>
  <si>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</si>
  <si>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</si>
  <si>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</si>
  <si>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</si>
  <si>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</si>
  <si>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</si>
  <si>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</si>
  <si>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</si>
  <si>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</si>
  <si>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</si>
  <si>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</si>
  <si>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</si>
  <si>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</si>
  <si>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</si>
  <si>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</si>
  <si>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</si>
  <si>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</si>
  <si>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</si>
  <si>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</si>
  <si>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</si>
  <si>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</si>
  <si>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</si>
  <si>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</si>
  <si>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</si>
  <si>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</si>
  <si>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</si>
  <si>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</si>
  <si>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</si>
  <si>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</si>
  <si>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</si>
  <si>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</si>
  <si>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</si>
  <si>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</si>
  <si>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</si>
  <si>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</si>
  <si>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</si>
  <si>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</si>
  <si>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</si>
  <si>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</si>
  <si>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</si>
  <si>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</si>
  <si>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</si>
  <si>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</si>
  <si>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</si>
  <si>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</si>
  <si>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</si>
  <si>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</si>
  <si>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</si>
  <si>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</si>
  <si>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</si>
  <si>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</si>
  <si>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</si>
  <si>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</si>
  <si>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</si>
  <si>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</si>
  <si>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</si>
  <si>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</si>
  <si>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</si>
  <si>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</si>
  <si>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</si>
  <si>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</si>
  <si>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</si>
  <si>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</si>
  <si>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</si>
  <si>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</si>
  <si>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</si>
  <si>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</si>
  <si>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</si>
  <si>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</si>
  <si>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</si>
  <si>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</si>
  <si>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</si>
  <si>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</si>
  <si>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</si>
  <si>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</si>
  <si>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</si>
  <si>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</si>
  <si>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</si>
  <si>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</si>
  <si>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</si>
  <si>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</si>
  <si>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</si>
  <si>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</si>
  <si>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</si>
  <si>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</si>
  <si>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</si>
  <si>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</si>
  <si>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</si>
  <si>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</si>
  <si>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</si>
  <si>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</si>
  <si>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</si>
  <si>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</si>
  <si>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</si>
  <si>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</si>
  <si>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</si>
  <si>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</si>
  <si>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</si>
  <si>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</si>
  <si>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</si>
  <si>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</si>
  <si>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</si>
  <si>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</si>
  <si>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</si>
  <si>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</si>
  <si>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</si>
  <si>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</si>
  <si>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</si>
  <si>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</si>
  <si>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</si>
  <si>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</si>
  <si>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</si>
  <si>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</si>
  <si>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</si>
  <si>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</si>
  <si>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</si>
  <si>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</si>
  <si>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</si>
  <si>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</si>
  <si>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</si>
  <si>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</si>
  <si>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</si>
  <si>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</si>
  <si>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</si>
  <si>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</si>
  <si>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</si>
  <si>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</si>
  <si>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</si>
  <si>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</si>
  <si>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</si>
  <si>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</si>
  <si>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</si>
  <si>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</si>
  <si>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</si>
  <si>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</si>
  <si>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</si>
  <si>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</si>
  <si>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</si>
  <si>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</si>
  <si>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</si>
  <si>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</si>
  <si>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</si>
  <si>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</si>
  <si>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</si>
  <si>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</si>
  <si>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</si>
  <si>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</si>
  <si>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</si>
  <si>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</si>
  <si>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</si>
  <si>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</si>
  <si>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</si>
  <si>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</si>
  <si>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</si>
  <si>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</si>
  <si>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</si>
  <si>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</si>
  <si>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</si>
  <si>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</si>
  <si>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</si>
  <si>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</si>
  <si>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</si>
  <si>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</si>
  <si>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</si>
  <si>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</si>
  <si>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</si>
  <si>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</si>
  <si>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</si>
  <si>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</si>
  <si>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</si>
  <si>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</si>
  <si>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</si>
  <si>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</si>
  <si>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</si>
  <si>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</si>
  <si>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</si>
  <si>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</si>
  <si>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</si>
  <si>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</si>
  <si>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</si>
  <si>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</si>
  <si>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</si>
  <si>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</si>
  <si>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</si>
  <si>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</si>
  <si>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</si>
  <si>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</si>
  <si>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</si>
  <si>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</si>
  <si>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</si>
  <si>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</si>
  <si>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</si>
  <si>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</si>
  <si>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</si>
  <si>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</si>
  <si>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</si>
  <si>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</si>
  <si>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</si>
  <si>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</si>
  <si>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</si>
  <si>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</si>
  <si>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</si>
  <si>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</si>
  <si>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</si>
  <si>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</si>
  <si>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</si>
  <si>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</si>
  <si>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</si>
  <si>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</si>
  <si>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</si>
  <si>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</si>
  <si>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</si>
  <si>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</si>
  <si>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</si>
  <si>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</si>
  <si>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</si>
  <si>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</si>
  <si>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</si>
  <si>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</si>
  <si>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</si>
  <si>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</si>
  <si>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</si>
  <si>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</si>
  <si>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</si>
  <si>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</si>
  <si>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</si>
  <si>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</si>
  <si>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</si>
  <si>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</si>
  <si>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</si>
  <si>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</si>
  <si>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</si>
  <si>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</si>
  <si>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</si>
  <si>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</si>
  <si>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</si>
  <si>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</si>
  <si>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</si>
  <si>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</si>
  <si>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</si>
  <si>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</si>
  <si>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</si>
  <si>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</si>
  <si>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</si>
  <si>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</si>
  <si>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</si>
  <si>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</si>
  <si>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</si>
  <si>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</si>
  <si>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</si>
  <si>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</si>
  <si>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</si>
  <si>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</si>
  <si>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</si>
  <si>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</si>
  <si>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</si>
  <si>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</si>
  <si>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</si>
  <si>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</si>
  <si>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</si>
  <si>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</si>
  <si>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</si>
  <si>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</si>
  <si>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</si>
  <si>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</si>
  <si>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</si>
  <si>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</si>
  <si>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</si>
  <si>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</si>
  <si>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</si>
  <si>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</si>
  <si>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</si>
  <si>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</si>
  <si>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</si>
  <si>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</si>
  <si>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</si>
  <si>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</si>
  <si>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</si>
  <si>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</si>
  <si>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</si>
  <si>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</si>
  <si>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</si>
  <si>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</si>
  <si>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</si>
  <si>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</si>
  <si>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</si>
  <si>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</si>
  <si>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</si>
  <si>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</si>
  <si>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</si>
  <si>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</si>
  <si>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</si>
  <si>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</si>
  <si>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</si>
  <si>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</si>
  <si>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</si>
  <si>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</si>
  <si>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</si>
  <si>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</si>
  <si>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</si>
  <si>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</si>
  <si>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</si>
  <si>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</si>
  <si>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</si>
  <si>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</si>
  <si>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</si>
  <si>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</si>
  <si>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</si>
  <si>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</si>
  <si>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</si>
  <si>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</si>
  <si>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</si>
  <si>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</si>
  <si>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</si>
  <si>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</si>
  <si>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</si>
  <si>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</si>
  <si>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</si>
  <si>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</si>
  <si>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</si>
  <si>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</si>
  <si>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</si>
  <si>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</si>
  <si>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</si>
  <si>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</si>
  <si>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</si>
  <si>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</si>
  <si>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</si>
  <si>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</si>
  <si>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</si>
  <si>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</si>
  <si>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</si>
  <si>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</si>
  <si>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</si>
  <si>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</si>
  <si>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</si>
  <si>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</si>
  <si>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</si>
  <si>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</si>
  <si>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</si>
  <si>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</si>
  <si>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</si>
  <si>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</si>
  <si>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</si>
  <si>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</si>
  <si>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</si>
  <si>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</si>
  <si>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</si>
  <si>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</si>
  <si>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</si>
  <si>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</si>
  <si>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</si>
  <si>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</si>
  <si>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</si>
  <si>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</si>
  <si>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</si>
  <si>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</si>
  <si>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</si>
  <si>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</si>
  <si>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</si>
  <si>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</si>
  <si>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</si>
  <si>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</si>
  <si>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</si>
  <si>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</si>
  <si>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</si>
  <si>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</si>
  <si>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</si>
  <si>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</si>
  <si>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</si>
  <si>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</si>
  <si>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</si>
  <si>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</si>
  <si>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</si>
  <si>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</si>
  <si>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</si>
  <si>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</si>
  <si>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</si>
  <si>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</si>
  <si>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</si>
  <si>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</si>
  <si>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</si>
  <si>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</si>
  <si>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</si>
  <si>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</si>
  <si>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</si>
  <si>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</si>
  <si>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</si>
  <si>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</si>
  <si>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</si>
  <si>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</si>
  <si>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</si>
  <si>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</si>
  <si>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</si>
  <si>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</si>
  <si>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</si>
  <si>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</si>
  <si>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</si>
  <si>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</si>
  <si>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</si>
  <si>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</si>
  <si>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</si>
  <si>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</si>
  <si>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</si>
  <si>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</si>
  <si>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</si>
  <si>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</si>
  <si>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</si>
  <si>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</si>
  <si>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</si>
  <si>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</si>
  <si>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</si>
  <si>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</si>
  <si>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</si>
  <si>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</si>
  <si>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</si>
  <si>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</si>
  <si>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</si>
  <si>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</si>
  <si>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</si>
  <si>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</si>
  <si>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</si>
  <si>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</si>
  <si>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</si>
  <si>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</si>
  <si>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</si>
  <si>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</si>
  <si>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</si>
  <si>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</si>
  <si>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</si>
  <si>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</si>
  <si>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</si>
  <si>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</si>
  <si>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</si>
  <si>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</si>
  <si>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</si>
  <si>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</si>
  <si>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</si>
  <si>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</si>
  <si>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</si>
  <si>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</si>
  <si>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</si>
  <si>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</si>
  <si>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</si>
  <si>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</si>
  <si>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</si>
  <si>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</si>
  <si>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</si>
  <si>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</si>
  <si>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</si>
  <si>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</si>
  <si>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</si>
  <si>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</si>
  <si>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</si>
  <si>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</si>
  <si>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</si>
  <si>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</si>
  <si>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</si>
  <si>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</si>
  <si>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</si>
  <si>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</si>
  <si>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</si>
  <si>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</si>
  <si>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</si>
  <si>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</si>
  <si>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</si>
  <si>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</si>
  <si>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</si>
  <si>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</si>
  <si>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</si>
  <si>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</si>
  <si>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</si>
  <si>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</si>
  <si>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</si>
  <si>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</si>
  <si>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</si>
  <si>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</si>
  <si>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</si>
  <si>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</si>
  <si>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</si>
  <si>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</si>
  <si>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</si>
  <si>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</si>
  <si>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</si>
  <si>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</si>
  <si>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</si>
  <si>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</si>
  <si>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</si>
  <si>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</si>
  <si>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</si>
  <si>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</si>
  <si>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</si>
  <si>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</si>
  <si>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</si>
  <si>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</si>
  <si>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</si>
  <si>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</si>
  <si>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</si>
  <si>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</si>
  <si>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</si>
  <si>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</si>
  <si>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</si>
  <si>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</si>
  <si>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</si>
  <si>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</si>
  <si>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</si>
  <si>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</si>
  <si>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</si>
  <si>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</si>
  <si>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</si>
  <si>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</si>
  <si>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</si>
  <si>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</si>
  <si>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</si>
  <si>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</si>
  <si>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</si>
  <si>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</si>
  <si>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</si>
  <si>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</si>
  <si>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</si>
  <si>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</si>
  <si>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</si>
  <si>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</si>
  <si>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</si>
  <si>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</si>
  <si>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</si>
  <si>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</si>
  <si>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</si>
  <si>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</si>
  <si>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</si>
  <si>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</si>
  <si>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</si>
  <si>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</si>
  <si>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</si>
  <si>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</si>
  <si>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</si>
  <si>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</si>
  <si>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</si>
  <si>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</si>
  <si>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</si>
  <si>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</si>
  <si>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</si>
  <si>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</si>
  <si>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</si>
  <si>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</si>
  <si>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</si>
  <si>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</si>
  <si>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</si>
  <si>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</si>
  <si>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</si>
  <si>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</si>
  <si>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</si>
  <si>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</si>
  <si>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</si>
  <si>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</si>
  <si>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</si>
  <si>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</si>
  <si>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</si>
  <si>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</si>
  <si>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</si>
  <si>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</si>
  <si>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</si>
  <si>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</si>
  <si>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</si>
  <si>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</si>
  <si>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</si>
  <si>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</si>
  <si>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</si>
  <si>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</si>
  <si>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</si>
  <si>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</si>
  <si>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</si>
  <si>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</si>
  <si>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</si>
  <si>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</si>
  <si>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</si>
  <si>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</si>
  <si>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</si>
  <si>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</si>
  <si>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</si>
  <si>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</si>
  <si>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</si>
  <si>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</si>
  <si>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</si>
  <si>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</si>
  <si>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</si>
  <si>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</si>
  <si>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</si>
  <si>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</si>
  <si>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</si>
  <si>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</si>
  <si>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</si>
  <si>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</si>
  <si>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</si>
  <si>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</si>
  <si>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</si>
  <si>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</si>
  <si>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</si>
  <si>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</si>
  <si>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</si>
  <si>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</si>
  <si>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</si>
  <si>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</si>
  <si>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</si>
  <si>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</si>
  <si>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</si>
  <si>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</si>
  <si>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</si>
  <si>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</si>
  <si>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</si>
  <si>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</si>
  <si>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</si>
  <si>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</si>
  <si>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</si>
  <si>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</si>
  <si>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</si>
  <si>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</si>
  <si>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</si>
  <si>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</si>
  <si>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</si>
  <si>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</si>
  <si>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</si>
  <si>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</si>
  <si>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</si>
  <si>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</si>
  <si>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</si>
  <si>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</si>
  <si>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</si>
  <si>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</si>
  <si>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</si>
  <si>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</si>
  <si>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</si>
  <si>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</si>
  <si>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</si>
  <si>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</si>
  <si>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</si>
  <si>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</si>
  <si>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</si>
  <si>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</si>
  <si>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</si>
  <si>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</si>
  <si>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</si>
  <si>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</si>
  <si>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</si>
  <si>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</si>
  <si>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</si>
  <si>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</si>
  <si>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</si>
  <si>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</si>
  <si>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</si>
  <si>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</si>
  <si>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</si>
  <si>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</si>
  <si>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</si>
  <si>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</si>
  <si>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</si>
  <si>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</si>
  <si>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</si>
  <si>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</si>
  <si>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</si>
  <si>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</si>
  <si>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</si>
  <si>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</si>
  <si>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</si>
  <si>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</si>
  <si>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</si>
  <si>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</si>
  <si>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</si>
  <si>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</si>
  <si>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</si>
  <si>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</si>
  <si>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</si>
  <si>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</si>
  <si>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</si>
  <si>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</si>
  <si>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</si>
  <si>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</si>
  <si>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</si>
  <si>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</si>
  <si>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</si>
  <si>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</si>
  <si>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</si>
  <si>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</si>
  <si>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</si>
  <si>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</si>
  <si>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</si>
  <si>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</si>
  <si>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</si>
  <si>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</si>
  <si>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</si>
  <si>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</si>
  <si>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</si>
  <si>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</si>
  <si>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</si>
  <si>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</si>
  <si>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</si>
  <si>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</si>
  <si>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</si>
  <si>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</si>
  <si>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</si>
  <si>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</si>
  <si>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</si>
  <si>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</si>
  <si>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</si>
  <si>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</si>
  <si>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</si>
  <si>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</si>
  <si>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</si>
  <si>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</si>
  <si>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</si>
  <si>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</si>
  <si>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</si>
  <si>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</si>
  <si>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</si>
  <si>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</si>
  <si>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</si>
  <si>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</si>
  <si>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</si>
  <si>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</si>
  <si>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</si>
  <si>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</si>
  <si>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</si>
  <si>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</si>
  <si>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</si>
  <si>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</si>
  <si>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</si>
  <si>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</si>
  <si>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</si>
  <si>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</si>
  <si>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</si>
  <si>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</si>
  <si>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</si>
  <si>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</si>
  <si>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</si>
  <si>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</si>
  <si>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</si>
  <si>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</si>
  <si>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</si>
  <si>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</si>
  <si>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</si>
  <si>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</si>
  <si>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</si>
  <si>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</si>
  <si>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</si>
  <si>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</si>
  <si>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</si>
  <si>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</si>
  <si>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</si>
  <si>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</si>
  <si>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</si>
  <si>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</si>
  <si>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</si>
  <si>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</si>
  <si>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</si>
  <si>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</si>
  <si>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</si>
  <si>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</si>
  <si>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</si>
  <si>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</si>
  <si>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</si>
  <si>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</si>
  <si>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</si>
  <si>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</si>
  <si>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</si>
  <si>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</si>
  <si>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</si>
  <si>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</si>
  <si>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</si>
  <si>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</si>
  <si>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</si>
  <si>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</si>
  <si>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</si>
  <si>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</si>
  <si>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</si>
  <si>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</si>
  <si>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</si>
  <si>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</si>
  <si>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</si>
  <si>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</si>
  <si>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</si>
  <si>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</si>
  <si>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</si>
  <si>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</si>
  <si>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</si>
  <si>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</si>
  <si>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</si>
  <si>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</si>
  <si>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</si>
  <si>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</si>
  <si>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</si>
  <si>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</si>
  <si>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</si>
  <si>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</si>
  <si>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</si>
  <si>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</si>
  <si>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</si>
  <si>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</si>
  <si>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</si>
  <si>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</si>
  <si>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</si>
  <si>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</si>
  <si>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</si>
  <si>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</si>
  <si>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</si>
  <si>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</si>
  <si>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</si>
  <si>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</si>
  <si>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</si>
  <si>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</si>
  <si>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</si>
  <si>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</si>
  <si>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</si>
  <si>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</si>
  <si>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</si>
  <si>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</si>
  <si>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</si>
  <si>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</si>
  <si>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</si>
  <si>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</si>
  <si>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</si>
  <si>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</si>
  <si>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</si>
  <si>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</si>
  <si>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</si>
  <si>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</si>
  <si>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</si>
  <si>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</si>
  <si>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</si>
  <si>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</si>
  <si>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</si>
  <si>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</si>
  <si>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</si>
  <si>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</si>
  <si>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</si>
  <si>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</si>
  <si>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</si>
  <si>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</si>
  <si>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</si>
  <si>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</si>
  <si>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</si>
  <si>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</si>
  <si>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</si>
  <si>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</si>
  <si>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</si>
  <si>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</si>
  <si>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</si>
  <si>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</si>
  <si>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</si>
  <si>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</si>
  <si>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</si>
  <si>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</si>
  <si>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</si>
  <si>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</si>
  <si>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</si>
  <si>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</si>
  <si>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</si>
  <si>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</si>
  <si>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</si>
  <si>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</si>
  <si>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</si>
  <si>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</si>
  <si>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</si>
  <si>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</si>
  <si>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</si>
  <si>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</si>
  <si>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</si>
  <si>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</si>
  <si>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</si>
  <si>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</si>
  <si>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</si>
  <si>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</si>
  <si>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</si>
  <si>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</si>
  <si>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</si>
  <si>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</si>
  <si>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</si>
  <si>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</si>
  <si>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</si>
  <si>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</si>
  <si>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</si>
  <si>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</si>
  <si>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</si>
  <si>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</si>
  <si>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</si>
  <si>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</si>
  <si>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</si>
  <si>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</si>
  <si>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</si>
  <si>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</si>
  <si>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</si>
  <si>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</si>
  <si>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</si>
  <si>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</si>
  <si>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</si>
  <si>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</si>
  <si>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</si>
  <si>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</si>
  <si>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</si>
  <si>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</si>
  <si>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</si>
  <si>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</si>
  <si>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</si>
  <si>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</si>
  <si>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</si>
  <si>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</si>
  <si>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</si>
  <si>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</si>
  <si>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</si>
  <si>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</si>
  <si>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</si>
  <si>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</si>
  <si>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</si>
  <si>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</si>
  <si>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</si>
  <si>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</si>
  <si>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</si>
  <si>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</si>
  <si>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</si>
  <si>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</si>
  <si>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</si>
  <si>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</si>
  <si>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</si>
  <si>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</si>
  <si>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</si>
  <si>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</si>
  <si>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</si>
  <si>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</si>
  <si>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</si>
  <si>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</si>
  <si>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</si>
  <si>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</si>
  <si>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</si>
  <si>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</si>
  <si>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</si>
  <si>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</si>
  <si>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</si>
  <si>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</si>
  <si>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</si>
  <si>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</si>
  <si>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</si>
  <si>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</si>
  <si>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</si>
  <si>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</si>
  <si>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</si>
  <si>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</si>
  <si>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</si>
  <si>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</si>
  <si>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</si>
  <si>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</si>
  <si>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</si>
  <si>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</si>
  <si>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</si>
  <si>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</si>
  <si>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</si>
  <si>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</si>
  <si>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</si>
  <si>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</si>
  <si>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</si>
  <si>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</si>
  <si>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</si>
  <si>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</si>
  <si>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</si>
  <si>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</si>
  <si>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</si>
  <si>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</si>
  <si>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</si>
  <si>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</si>
  <si>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</si>
  <si>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</si>
  <si>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</si>
  <si>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</si>
  <si>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</si>
  <si>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</si>
  <si>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</si>
  <si>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</si>
  <si>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</si>
  <si>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</si>
  <si>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</si>
  <si>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</si>
  <si>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</si>
  <si>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</si>
  <si>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</si>
  <si>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</si>
  <si>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</si>
  <si>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</si>
  <si>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</si>
  <si>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</si>
  <si>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</si>
  <si>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</si>
  <si>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</si>
  <si>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</si>
  <si>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</si>
  <si>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</si>
  <si>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</si>
  <si>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</si>
  <si>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</si>
  <si>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</si>
  <si>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</si>
  <si>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</si>
  <si>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</si>
  <si>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</si>
  <si>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</si>
  <si>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</si>
  <si>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</si>
  <si>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</si>
  <si>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</si>
  <si>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</si>
  <si>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</si>
  <si>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</si>
  <si>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</si>
  <si>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</si>
  <si>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</si>
  <si>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</si>
  <si>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</si>
  <si>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</si>
  <si>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</si>
  <si>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</si>
  <si>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</si>
  <si>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</si>
  <si>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</si>
  <si>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</si>
  <si>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</si>
  <si>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</si>
  <si>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</si>
  <si>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</si>
  <si>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</si>
  <si>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</si>
  <si>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</si>
  <si>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</si>
  <si>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</si>
  <si>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</si>
  <si>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</si>
  <si>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</si>
  <si>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</si>
  <si>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</si>
  <si>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</si>
  <si>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</si>
  <si>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</si>
  <si>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</si>
  <si>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</si>
  <si>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</si>
  <si>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</si>
  <si>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</si>
  <si>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</si>
  <si>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</si>
  <si>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</si>
  <si>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</si>
  <si>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</si>
  <si>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</si>
  <si>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</si>
  <si>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</si>
  <si>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</si>
  <si>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</si>
  <si>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</si>
  <si>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</si>
  <si>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</si>
  <si>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</si>
  <si>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</si>
  <si>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</si>
  <si>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</si>
  <si>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</si>
  <si>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</si>
  <si>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</si>
  <si>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</si>
  <si>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</si>
  <si>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</si>
  <si>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</si>
  <si>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</si>
  <si>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</si>
  <si>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</si>
  <si>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</si>
  <si>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</si>
  <si>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</si>
  <si>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</si>
  <si>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</si>
  <si>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</si>
  <si>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</si>
  <si>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</si>
  <si>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</si>
  <si>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</si>
  <si>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</si>
  <si>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</si>
  <si>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</si>
  <si>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</si>
  <si>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</si>
  <si>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</si>
  <si>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</si>
  <si>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</si>
  <si>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</si>
  <si>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</si>
  <si>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</si>
  <si>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</si>
  <si>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</si>
  <si>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</si>
  <si>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</si>
  <si>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</si>
  <si>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</si>
  <si>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</si>
  <si>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</si>
  <si>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</si>
  <si>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</si>
  <si>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</si>
  <si>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</si>
  <si>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</si>
  <si>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</si>
  <si>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</si>
  <si>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</si>
  <si>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</si>
  <si>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</si>
  <si>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</si>
  <si>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</si>
  <si>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</si>
  <si>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</si>
  <si>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</si>
  <si>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</si>
  <si>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</si>
  <si>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</si>
  <si>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</si>
  <si>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</si>
  <si>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</si>
  <si>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</si>
  <si>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</si>
  <si>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</si>
  <si>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</si>
  <si>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</si>
  <si>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</si>
  <si>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</si>
  <si>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</si>
  <si>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</si>
  <si>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</si>
  <si>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</si>
  <si>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</si>
  <si>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</si>
  <si>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</si>
  <si>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</si>
  <si>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</si>
  <si>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</si>
  <si>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</si>
  <si>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</si>
  <si>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</si>
  <si>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</si>
  <si>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</si>
  <si>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</si>
  <si>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</si>
  <si>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</si>
  <si>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</si>
  <si>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</si>
  <si>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</si>
  <si>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</si>
  <si>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</si>
  <si>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</si>
  <si>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</si>
  <si>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</si>
  <si>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</si>
  <si>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</si>
  <si>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</si>
  <si>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</si>
  <si>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</si>
  <si>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</si>
  <si>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</si>
  <si>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</si>
  <si>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</si>
  <si>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</si>
  <si>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</si>
  <si>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</si>
  <si>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</si>
  <si>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</si>
  <si>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</si>
  <si>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</si>
  <si>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</si>
  <si>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</si>
  <si>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</si>
  <si>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</si>
  <si>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</si>
  <si>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</si>
  <si>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</si>
  <si>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</si>
  <si>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</si>
  <si>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</si>
  <si>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</si>
  <si>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</si>
  <si>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</si>
  <si>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</si>
  <si>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</si>
  <si>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</si>
  <si>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</si>
  <si>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</si>
  <si>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</si>
  <si>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</si>
  <si>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</si>
  <si>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</si>
  <si>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</si>
  <si>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</si>
  <si>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</si>
  <si>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</si>
  <si>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</si>
  <si>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</si>
  <si>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</si>
  <si>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</si>
  <si>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</si>
  <si>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</si>
  <si>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</si>
  <si>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</si>
  <si>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</si>
  <si>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</si>
  <si>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</si>
  <si>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</si>
  <si>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</si>
  <si>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</si>
  <si>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</si>
  <si>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</si>
  <si>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</si>
  <si>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</si>
  <si>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</si>
  <si>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</si>
  <si>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</si>
  <si>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</si>
  <si>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</si>
  <si>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</si>
  <si>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</si>
  <si>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</si>
  <si>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</si>
  <si>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</si>
  <si>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</si>
  <si>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</si>
  <si>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</si>
  <si>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</si>
  <si>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</si>
  <si>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</si>
  <si>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</si>
  <si>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</si>
  <si>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</si>
  <si>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</si>
  <si>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</si>
  <si>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</si>
  <si>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</si>
  <si>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</si>
  <si>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</si>
  <si>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</si>
  <si>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</si>
  <si>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</si>
  <si>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</si>
  <si>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</si>
  <si>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</si>
  <si>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</si>
  <si>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</si>
  <si>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</si>
  <si>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</si>
  <si>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</si>
  <si>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</si>
  <si>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</si>
  <si>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</si>
  <si>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</si>
  <si>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</si>
  <si>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</si>
  <si>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</si>
  <si>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</si>
  <si>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</si>
  <si>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</si>
  <si>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</si>
  <si>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</si>
  <si>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</si>
  <si>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</si>
  <si>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</si>
  <si>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</si>
  <si>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</si>
  <si>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</si>
  <si>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</si>
  <si>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</si>
  <si>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</si>
  <si>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</si>
  <si>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</si>
  <si>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</si>
  <si>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</si>
  <si>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</si>
  <si>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</si>
  <si>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</si>
  <si>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</si>
  <si>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</si>
  <si>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</si>
  <si>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</si>
  <si>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</si>
  <si>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</si>
  <si>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</si>
  <si>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</si>
  <si>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</si>
  <si>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</si>
  <si>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</si>
  <si>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</si>
  <si>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</si>
  <si>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</si>
  <si>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</si>
  <si>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</si>
  <si>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</si>
  <si>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</si>
  <si>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</si>
  <si>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</si>
  <si>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</si>
  <si>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</si>
  <si>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</si>
  <si>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</si>
  <si>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</si>
  <si>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</si>
  <si>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</si>
  <si>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</si>
  <si>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</si>
  <si>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</si>
  <si>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</si>
  <si>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</si>
  <si>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</si>
  <si>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</si>
  <si>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</si>
  <si>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</si>
  <si>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</si>
  <si>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</si>
  <si>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</si>
  <si>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</si>
  <si>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</si>
  <si>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</si>
  <si>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</si>
  <si>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</si>
  <si>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</si>
  <si>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</si>
  <si>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</si>
  <si>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</si>
  <si>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</si>
  <si>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</si>
  <si>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</si>
  <si>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</si>
  <si>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</si>
  <si>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</si>
  <si>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</si>
  <si>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</si>
  <si>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</si>
  <si>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</si>
  <si>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</si>
  <si>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</si>
  <si>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</si>
  <si>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</si>
  <si>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</si>
  <si>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</si>
  <si>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</si>
  <si>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</si>
  <si>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</si>
  <si>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</si>
  <si>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</si>
  <si>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</si>
  <si>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</si>
  <si>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</si>
  <si>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</si>
  <si>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</si>
  <si>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</si>
  <si>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</si>
  <si>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</si>
  <si>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</si>
  <si>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</si>
  <si>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</si>
  <si>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</si>
  <si>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</si>
  <si>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</si>
  <si>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</si>
  <si>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</si>
  <si>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</si>
  <si>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</si>
  <si>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</si>
  <si>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</si>
  <si>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</si>
  <si>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</si>
  <si>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</si>
  <si>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</si>
  <si>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</si>
  <si>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</si>
  <si>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</si>
  <si>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</si>
  <si>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</si>
  <si>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</si>
  <si>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</si>
  <si>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</si>
  <si>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</si>
  <si>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</si>
  <si>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</si>
  <si>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</si>
  <si>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</si>
  <si>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</si>
  <si>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</si>
  <si>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</si>
  <si>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</si>
  <si>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</si>
  <si>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</si>
  <si>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</si>
  <si>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</si>
  <si>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</si>
  <si>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</si>
  <si>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</si>
  <si>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</si>
  <si>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</si>
  <si>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</si>
  <si>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</si>
  <si>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</si>
  <si>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</si>
  <si>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</si>
  <si>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</si>
  <si>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</si>
  <si>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</si>
  <si>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</si>
  <si>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</si>
  <si>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</si>
  <si>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</si>
  <si>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</si>
  <si>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</si>
  <si>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</si>
  <si>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</si>
  <si>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</si>
  <si>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</si>
  <si>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</si>
  <si>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</si>
  <si>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</si>
  <si>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</si>
  <si>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</si>
  <si>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</si>
  <si>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</si>
  <si>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</si>
  <si>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</si>
  <si>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</si>
  <si>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</si>
  <si>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</si>
  <si>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</si>
  <si>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</si>
  <si>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</si>
  <si>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</si>
  <si>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</si>
  <si>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</si>
  <si>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</si>
  <si>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</si>
  <si>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</si>
  <si>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</si>
  <si>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</si>
  <si>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</si>
  <si>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</si>
  <si>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</si>
  <si>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</si>
  <si>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</si>
  <si>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</si>
  <si>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</si>
  <si>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</si>
  <si>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</si>
  <si>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</si>
  <si>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</si>
  <si>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</si>
  <si>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</si>
  <si>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</si>
  <si>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</si>
  <si>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</si>
  <si>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</si>
  <si>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</si>
  <si>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</si>
  <si>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</si>
  <si>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</si>
  <si>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</si>
  <si>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</si>
  <si>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</si>
  <si>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</si>
  <si>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</si>
  <si>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</si>
  <si>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</si>
  <si>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</si>
  <si>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</si>
  <si>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</si>
  <si>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</si>
  <si>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</si>
  <si>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</si>
  <si>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</si>
  <si>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</si>
  <si>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</si>
  <si>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</si>
  <si>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</si>
  <si>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</si>
  <si>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</si>
  <si>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</si>
  <si>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</si>
  <si>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</si>
  <si>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</si>
  <si>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</si>
  <si>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</si>
  <si>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</si>
  <si>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</si>
  <si>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</si>
  <si>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</si>
  <si>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</si>
  <si>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</si>
  <si>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</si>
  <si>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</si>
  <si>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</si>
  <si>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</si>
  <si>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</si>
  <si>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</si>
  <si>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</si>
  <si>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</si>
  <si>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</si>
  <si>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</si>
  <si>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</si>
  <si>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</si>
  <si>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</si>
  <si>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</si>
  <si>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</si>
  <si>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</si>
  <si>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</si>
  <si>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</si>
  <si>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</si>
  <si>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</si>
  <si>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</si>
  <si>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</si>
  <si>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</si>
  <si>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</si>
  <si>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</si>
  <si>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</si>
  <si>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</si>
  <si>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</si>
  <si>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</si>
  <si>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</si>
  <si>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</si>
  <si>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</si>
  <si>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</si>
  <si>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</si>
  <si>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</si>
  <si>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</si>
  <si>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</si>
  <si>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</si>
  <si>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</si>
  <si>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</si>
  <si>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</si>
  <si>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</si>
  <si>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</si>
  <si>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</si>
  <si>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</si>
  <si>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</si>
  <si>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</si>
  <si>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</si>
  <si>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</si>
  <si>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</si>
  <si>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</si>
  <si>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</si>
  <si>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</si>
  <si>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</si>
  <si>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</si>
  <si>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</si>
  <si>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</si>
  <si>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</si>
  <si>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</si>
  <si>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</si>
  <si>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</si>
  <si>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</si>
  <si>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</si>
  <si>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</si>
  <si>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</si>
  <si>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</si>
  <si>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</si>
  <si>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</si>
  <si>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</si>
  <si>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</si>
  <si>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</si>
  <si>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</si>
  <si>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</si>
  <si>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</si>
  <si>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</si>
  <si>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</si>
  <si>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</si>
  <si>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</si>
  <si>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</si>
  <si>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</si>
  <si>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</si>
  <si>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</si>
  <si>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</si>
  <si>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</si>
  <si>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</si>
  <si>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</si>
  <si>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</si>
  <si>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</si>
  <si>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</si>
  <si>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</si>
  <si>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</si>
  <si>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</si>
  <si>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</si>
  <si>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</si>
  <si>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</si>
  <si>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</si>
  <si>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</si>
  <si>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</si>
  <si>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</si>
  <si>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</si>
  <si>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</si>
  <si>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</si>
  <si>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</si>
  <si>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</si>
  <si>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</si>
  <si>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</si>
  <si>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</si>
  <si>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</si>
  <si>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</si>
  <si>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</si>
  <si>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</si>
  <si>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</si>
  <si>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</si>
  <si>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</si>
  <si>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</si>
  <si>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</si>
  <si>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</si>
  <si>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</si>
  <si>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</si>
  <si>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</si>
  <si>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</si>
  <si>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</si>
  <si>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</si>
  <si>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</si>
  <si>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</si>
  <si>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</si>
  <si>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</si>
  <si>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</si>
  <si>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</si>
  <si>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</si>
  <si>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</si>
  <si>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</si>
  <si>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</si>
  <si>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</si>
  <si>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</si>
  <si>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</si>
  <si>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</si>
  <si>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</si>
  <si>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</si>
  <si>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</si>
  <si>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</si>
  <si>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</si>
  <si>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</si>
  <si>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</si>
  <si>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</si>
  <si>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</si>
  <si>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</si>
  <si>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</si>
  <si>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</si>
  <si>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</si>
  <si>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</si>
  <si>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</si>
  <si>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</si>
  <si>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</si>
  <si>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</si>
  <si>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</si>
  <si>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</si>
  <si>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</si>
  <si>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</si>
  <si>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</si>
  <si>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</si>
  <si>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</si>
  <si>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</si>
  <si>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</si>
  <si>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</si>
  <si>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</si>
  <si>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</si>
  <si>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</si>
  <si>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</si>
  <si>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</si>
  <si>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</si>
  <si>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</si>
  <si>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</si>
  <si>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</si>
  <si>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</si>
  <si>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</si>
  <si>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</si>
  <si>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</si>
  <si>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</si>
  <si>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</si>
  <si>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</si>
  <si>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</si>
  <si>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</si>
  <si>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</si>
  <si>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</si>
  <si>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</si>
  <si>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</si>
  <si>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</si>
  <si>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</si>
  <si>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</si>
  <si>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</si>
  <si>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</si>
  <si>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</si>
  <si>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</si>
  <si>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</si>
  <si>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</si>
  <si>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</si>
  <si>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</si>
  <si>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</si>
  <si>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</si>
  <si>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</si>
  <si>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</si>
  <si>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</si>
  <si>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</si>
  <si>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</si>
  <si>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</si>
  <si>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</si>
  <si>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</si>
  <si>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</si>
  <si>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</si>
  <si>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</si>
  <si>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</si>
  <si>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</si>
  <si>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</si>
  <si>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</si>
  <si>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</si>
  <si>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</si>
  <si>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</si>
  <si>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</si>
  <si>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</si>
  <si>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</si>
  <si>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</si>
  <si>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</si>
  <si>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</si>
  <si>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</si>
  <si>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</si>
  <si>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</si>
  <si>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</si>
  <si>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</si>
  <si>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</si>
  <si>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</si>
  <si>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</si>
  <si>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</si>
  <si>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</si>
  <si>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</si>
  <si>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</si>
  <si>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</si>
  <si>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</si>
  <si>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</si>
  <si>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</si>
  <si>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</si>
  <si>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</si>
  <si>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</si>
  <si>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</si>
  <si>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</si>
  <si>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</si>
  <si>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</si>
  <si>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</si>
  <si>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</si>
  <si>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</si>
  <si>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</si>
  <si>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</si>
  <si>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</si>
  <si>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</si>
  <si>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</si>
  <si>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</si>
  <si>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</si>
  <si>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</si>
  <si>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</si>
  <si>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</si>
  <si>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</si>
  <si>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</si>
  <si>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</si>
  <si>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</si>
  <si>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</si>
  <si>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</si>
  <si>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</si>
  <si>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</si>
  <si>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</si>
  <si>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</si>
  <si>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</si>
  <si>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</si>
  <si>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</si>
  <si>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</si>
  <si>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</si>
  <si>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</si>
  <si>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</si>
  <si>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</si>
  <si>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</si>
  <si>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</si>
  <si>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</si>
  <si>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</si>
  <si>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</si>
  <si>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</si>
  <si>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</si>
  <si>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</si>
  <si>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</si>
  <si>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</si>
  <si>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</si>
  <si>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</si>
  <si>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</si>
  <si>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</si>
  <si>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</si>
  <si>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</si>
  <si>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</si>
  <si>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</si>
  <si>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</si>
  <si>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</si>
  <si>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</si>
  <si>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</si>
  <si>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</si>
  <si>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</si>
  <si>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</si>
  <si>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</si>
  <si>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</si>
  <si>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</si>
  <si>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</si>
  <si>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</si>
  <si>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</si>
  <si>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</si>
  <si>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</si>
  <si>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</si>
  <si>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</si>
  <si>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</si>
  <si>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</si>
  <si>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</si>
  <si>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</si>
  <si>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</si>
  <si>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</si>
  <si>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</si>
  <si>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</si>
  <si>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</si>
  <si>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</si>
  <si>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</si>
  <si>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</si>
  <si>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</si>
  <si>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</si>
  <si>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</si>
  <si>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</si>
  <si>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</si>
  <si>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</si>
  <si>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</si>
  <si>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</si>
  <si>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</si>
  <si>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</si>
  <si>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</si>
  <si>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</si>
  <si>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</si>
  <si>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</si>
  <si>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</si>
  <si>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</si>
  <si>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</si>
  <si>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</si>
  <si>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</si>
  <si>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</si>
  <si>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</si>
  <si>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</si>
  <si>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</si>
  <si>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</si>
  <si>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</si>
  <si>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</si>
  <si>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</si>
  <si>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</si>
  <si>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</si>
  <si>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</si>
  <si>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</si>
  <si>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</si>
  <si>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</si>
  <si>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</si>
  <si>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</si>
  <si>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</si>
  <si>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</si>
  <si>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</si>
  <si>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</si>
  <si>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</si>
  <si>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</si>
  <si>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</si>
  <si>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</si>
  <si>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</si>
  <si>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</si>
  <si>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</si>
  <si>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</si>
  <si>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</si>
  <si>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</si>
  <si>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</si>
  <si>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</si>
  <si>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</si>
  <si>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</si>
  <si>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</si>
  <si>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</si>
  <si>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</si>
  <si>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</si>
  <si>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</si>
  <si>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</si>
  <si>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</si>
  <si>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</si>
  <si>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</si>
  <si>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</si>
  <si>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</si>
  <si>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</si>
  <si>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</si>
  <si>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</si>
  <si>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</si>
  <si>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</si>
  <si>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</si>
  <si>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</si>
  <si>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</si>
  <si>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</si>
  <si>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</si>
  <si>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</si>
  <si>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</si>
  <si>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</si>
  <si>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</si>
  <si>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</si>
  <si>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</si>
  <si>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</si>
  <si>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</si>
  <si>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</si>
  <si>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</si>
  <si>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</si>
  <si>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</si>
  <si>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</si>
  <si>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</si>
  <si>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</si>
  <si>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</si>
  <si>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</si>
  <si>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</si>
  <si>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</si>
  <si>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</si>
  <si>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</si>
  <si>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</si>
  <si>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</si>
  <si>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</si>
  <si>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</si>
  <si>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</si>
  <si>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</si>
  <si>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</si>
  <si>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</si>
  <si>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</si>
  <si>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</si>
  <si>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</si>
  <si>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</si>
  <si>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</si>
  <si>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</si>
  <si>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</si>
  <si>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</si>
  <si>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</si>
  <si>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</si>
  <si>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</si>
  <si>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</si>
  <si>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</si>
  <si>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</si>
  <si>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</si>
  <si>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</si>
  <si>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</si>
  <si>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</si>
  <si>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</si>
  <si>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</si>
  <si>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</si>
  <si>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</si>
  <si>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</si>
  <si>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</si>
  <si>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</si>
  <si>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</si>
  <si>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</si>
  <si>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</si>
  <si>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</si>
  <si>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</si>
  <si>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</si>
  <si>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</si>
  <si>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</si>
  <si>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</si>
  <si>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</si>
  <si>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</si>
  <si>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</si>
  <si>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</si>
  <si>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</si>
  <si>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</si>
  <si>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</si>
  <si>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</si>
  <si>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</si>
  <si>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</si>
  <si>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</si>
  <si>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</si>
  <si>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</si>
  <si>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</si>
  <si>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</si>
  <si>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</si>
  <si>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</si>
  <si>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</si>
  <si>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</si>
  <si>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</si>
  <si>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</si>
  <si>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</si>
  <si>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</si>
  <si>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</si>
  <si>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</si>
  <si>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</si>
  <si>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</si>
  <si>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</si>
  <si>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</si>
  <si>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</si>
  <si>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</si>
  <si>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</si>
  <si>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</si>
  <si>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</si>
  <si>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</si>
  <si>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</si>
  <si>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</si>
  <si>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</si>
  <si>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</si>
  <si>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</si>
  <si>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</si>
  <si>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</si>
  <si>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</si>
  <si>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</si>
  <si>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</si>
  <si>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</si>
  <si>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</si>
  <si>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</si>
  <si>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</si>
  <si>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</si>
  <si>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</si>
  <si>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</si>
  <si>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</si>
  <si>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</si>
  <si>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</si>
  <si>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</si>
  <si>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</si>
  <si>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</si>
  <si>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</si>
  <si>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</si>
  <si>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</si>
  <si>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</si>
  <si>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</si>
  <si>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</si>
  <si>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</si>
  <si>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</si>
  <si>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</si>
  <si>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</si>
  <si>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</si>
  <si>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</si>
  <si>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</si>
  <si>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</si>
  <si>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</si>
  <si>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</si>
  <si>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</si>
  <si>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</si>
  <si>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</si>
  <si>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</si>
  <si>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</si>
  <si>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</si>
  <si>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</si>
  <si>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</si>
  <si>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</si>
  <si>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</si>
  <si>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</si>
  <si>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</si>
  <si>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</si>
  <si>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</si>
  <si>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</si>
  <si>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</si>
  <si>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</si>
  <si>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</si>
  <si>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</si>
  <si>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</si>
  <si>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</si>
  <si>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</si>
  <si>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</si>
  <si>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</si>
  <si>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</si>
  <si>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</si>
  <si>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</si>
  <si>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</si>
  <si>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</si>
  <si>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</si>
  <si>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</si>
  <si>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</si>
  <si>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</si>
  <si>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</si>
  <si>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</si>
  <si>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</si>
  <si>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</si>
  <si>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</si>
  <si>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</si>
  <si>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</si>
  <si>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</si>
  <si>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</si>
  <si>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</si>
  <si>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</si>
  <si>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</si>
  <si>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</si>
  <si>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</si>
  <si>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</si>
  <si>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</si>
  <si>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</si>
  <si>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</si>
  <si>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</si>
  <si>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</si>
  <si>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</si>
  <si>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</si>
  <si>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</si>
  <si>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</si>
  <si>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</si>
  <si>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</si>
  <si>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</si>
  <si>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</si>
  <si>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</si>
  <si>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</si>
  <si>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</si>
  <si>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</si>
  <si>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</si>
  <si>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</si>
  <si>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</si>
  <si>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</si>
  <si>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</si>
  <si>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</si>
  <si>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</si>
  <si>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</si>
  <si>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</si>
  <si>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</si>
  <si>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</si>
  <si>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</si>
  <si>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</si>
  <si>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</si>
  <si>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</si>
  <si>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</si>
  <si>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</si>
  <si>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</si>
  <si>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</si>
  <si>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</si>
  <si>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</si>
  <si>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</si>
  <si>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</si>
  <si>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</si>
  <si>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</si>
  <si>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</si>
  <si>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</si>
  <si>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</si>
  <si>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</si>
  <si>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</si>
  <si>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</si>
  <si>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</si>
  <si>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</si>
  <si>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</si>
  <si>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</si>
  <si>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</si>
  <si>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</si>
  <si>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</si>
  <si>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</si>
  <si>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</si>
  <si>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</si>
  <si>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</si>
  <si>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</si>
  <si>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</si>
  <si>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</si>
  <si>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</si>
  <si>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</si>
  <si>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</si>
  <si>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</si>
  <si>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</si>
  <si>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</si>
  <si>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</si>
  <si>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</si>
  <si>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</si>
  <si>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</si>
  <si>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</si>
  <si>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</si>
  <si>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</si>
  <si>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</si>
  <si>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</si>
  <si>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</si>
  <si>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</si>
  <si>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</si>
  <si>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</si>
  <si>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</si>
  <si>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</si>
  <si>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</si>
  <si>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</si>
  <si>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</si>
  <si>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</si>
  <si>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</si>
  <si>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</si>
  <si>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</si>
  <si>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</si>
  <si>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</si>
  <si>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</si>
  <si>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</si>
  <si>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</si>
  <si>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</si>
  <si>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</si>
  <si>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</si>
  <si>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</si>
  <si>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</si>
  <si>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</si>
  <si>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</si>
  <si>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</si>
  <si>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</si>
  <si>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</si>
  <si>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</si>
  <si>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</si>
  <si>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</si>
  <si>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</si>
  <si>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</si>
  <si>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</si>
  <si>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</si>
  <si>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</si>
  <si>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</si>
  <si>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</si>
  <si>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</si>
  <si>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</si>
  <si>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</si>
  <si>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</si>
  <si>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</si>
  <si>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</si>
  <si>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</si>
  <si>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</si>
  <si>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</si>
  <si>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</si>
  <si>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</si>
  <si>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</si>
  <si>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</si>
  <si>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</si>
  <si>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</si>
  <si>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</si>
  <si>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</si>
  <si>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</si>
  <si>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</si>
  <si>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</si>
  <si>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</si>
  <si>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</si>
  <si>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</si>
  <si>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</si>
  <si>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</si>
  <si>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</si>
  <si>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</si>
  <si>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</si>
  <si>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</si>
  <si>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</si>
  <si>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</si>
  <si>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</si>
  <si>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</si>
  <si>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</si>
  <si>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</si>
  <si>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</si>
  <si>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</si>
  <si>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</si>
  <si>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</si>
  <si>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</si>
  <si>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</si>
  <si>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</si>
  <si>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</si>
  <si>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</si>
  <si>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</si>
  <si>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</si>
  <si>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</si>
  <si>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</si>
  <si>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</si>
  <si>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</si>
  <si>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</si>
  <si>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</si>
  <si>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</si>
  <si>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</si>
  <si>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</si>
  <si>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</si>
  <si>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</si>
  <si>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</si>
  <si>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</si>
  <si>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</si>
  <si>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</si>
  <si>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</si>
  <si>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</si>
  <si>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</si>
  <si>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</si>
  <si>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</si>
  <si>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</si>
  <si>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</si>
  <si>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</si>
  <si>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</si>
  <si>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</si>
  <si>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</si>
  <si>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</si>
  <si>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</si>
  <si>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</si>
  <si>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</si>
  <si>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</si>
  <si>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</si>
  <si>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</si>
  <si>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</si>
  <si>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</si>
  <si>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</si>
  <si>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</si>
  <si>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</si>
  <si>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</si>
  <si>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</si>
  <si>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</si>
  <si>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</si>
  <si>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</si>
  <si>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</si>
  <si>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</si>
  <si>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</si>
  <si>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</si>
  <si>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</si>
  <si>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</si>
  <si>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</si>
  <si>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</si>
  <si>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</si>
  <si>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</si>
  <si>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</si>
  <si>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</si>
  <si>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</si>
  <si>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</si>
  <si>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</si>
  <si>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</si>
  <si>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</si>
  <si>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</si>
  <si>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</si>
  <si>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</si>
  <si>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</si>
  <si>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</si>
  <si>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</si>
  <si>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</si>
  <si>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</si>
  <si>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</si>
  <si>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</si>
  <si>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</si>
  <si>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</si>
  <si>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</si>
  <si>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</si>
  <si>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</si>
  <si>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</si>
  <si>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</si>
  <si>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</si>
  <si>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</si>
  <si>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</si>
  <si>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</si>
  <si>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</si>
  <si>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</si>
  <si>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</si>
  <si>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</si>
  <si>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</si>
  <si>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</si>
  <si>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</si>
  <si>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</si>
  <si>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</si>
  <si>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</si>
  <si>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</si>
  <si>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</si>
  <si>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</si>
  <si>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</si>
  <si>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</si>
  <si>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</si>
  <si>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</si>
  <si>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</si>
  <si>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</si>
  <si>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</si>
  <si>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</si>
  <si>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</si>
  <si>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</si>
  <si>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</si>
  <si>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</si>
  <si>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</si>
  <si>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</si>
  <si>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</si>
  <si>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</si>
  <si>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</si>
  <si>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</si>
  <si>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</si>
  <si>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</si>
  <si>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</si>
  <si>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</si>
  <si>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</si>
  <si>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</si>
  <si>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</si>
  <si>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</si>
  <si>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</si>
  <si>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</si>
  <si>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</si>
  <si>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</si>
  <si>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</si>
  <si>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</si>
  <si>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</si>
  <si>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</si>
  <si>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</si>
  <si>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</si>
  <si>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</si>
  <si>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</si>
  <si>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</si>
  <si>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</si>
  <si>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</si>
  <si>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</si>
  <si>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</si>
  <si>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</si>
  <si>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</si>
  <si>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</si>
  <si>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</si>
  <si>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</si>
  <si>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</si>
  <si>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</si>
  <si>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</si>
  <si>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</si>
  <si>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</si>
  <si>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</si>
  <si>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</si>
  <si>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</si>
  <si>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</si>
  <si>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</si>
  <si>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</si>
  <si>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</si>
  <si>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</si>
  <si>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</si>
  <si>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</si>
  <si>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</si>
  <si>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</si>
  <si>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</si>
  <si>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</si>
  <si>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</si>
  <si>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</si>
  <si>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</si>
  <si>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</si>
  <si>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</si>
  <si>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</si>
  <si>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</si>
  <si>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</si>
  <si>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</si>
  <si>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</si>
  <si>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</si>
  <si>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</si>
  <si>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</si>
  <si>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</si>
  <si>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</si>
  <si>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</si>
  <si>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</si>
  <si>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</si>
  <si>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</si>
  <si>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</si>
  <si>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</si>
  <si>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</si>
  <si>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</si>
  <si>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</si>
  <si>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</si>
  <si>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</si>
  <si>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</si>
  <si>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</si>
  <si>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</si>
  <si>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</si>
  <si>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</si>
  <si>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</si>
  <si>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</si>
  <si>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</si>
  <si>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</si>
  <si>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</si>
  <si>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</si>
  <si>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</si>
  <si>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</si>
  <si>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</si>
  <si>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</si>
  <si>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</si>
  <si>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</si>
  <si>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</si>
  <si>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</si>
  <si>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</si>
  <si>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</si>
  <si>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</si>
  <si>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</si>
  <si>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</si>
  <si>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</si>
  <si>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</si>
  <si>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</si>
  <si>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</si>
  <si>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</si>
  <si>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</si>
  <si>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</si>
  <si>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</si>
  <si>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</si>
  <si>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</si>
  <si>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</si>
  <si>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</si>
  <si>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</si>
  <si>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</si>
  <si>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</si>
  <si>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</si>
  <si>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</si>
  <si>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</si>
  <si>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</si>
  <si>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</si>
  <si>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</si>
  <si>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</si>
  <si>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</si>
  <si>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</si>
  <si>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</si>
  <si>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</si>
  <si>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</si>
  <si>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</si>
  <si>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</si>
  <si>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</si>
  <si>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</si>
  <si>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</si>
  <si>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</si>
  <si>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</si>
  <si>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</si>
  <si>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</si>
  <si>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</si>
  <si>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</si>
  <si>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</si>
  <si>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</si>
  <si>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</si>
  <si>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</si>
  <si>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</si>
  <si>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</si>
  <si>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</si>
  <si>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</si>
  <si>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</si>
  <si>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</si>
  <si>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</si>
  <si>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</si>
  <si>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</si>
  <si>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</si>
  <si>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</si>
  <si>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</si>
  <si>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</si>
  <si>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</si>
  <si>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</si>
  <si>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</si>
  <si>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</si>
  <si>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</si>
  <si>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</si>
  <si>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</si>
  <si>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</si>
  <si>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</si>
  <si>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</si>
  <si>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</si>
  <si>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</si>
  <si>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</si>
  <si>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</si>
  <si>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</si>
  <si>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</si>
  <si>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</si>
  <si>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</si>
  <si>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</si>
  <si>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</si>
  <si>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</si>
  <si>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</si>
  <si>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</si>
  <si>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</si>
  <si>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</si>
  <si>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</si>
  <si>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</si>
  <si>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</si>
  <si>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</si>
  <si>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</si>
  <si>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</si>
  <si>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</si>
  <si>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</si>
  <si>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</si>
  <si>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</si>
  <si>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</si>
  <si>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</si>
  <si>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</si>
  <si>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</si>
  <si>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</si>
  <si>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</si>
  <si>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</si>
  <si>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</si>
  <si>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</si>
  <si>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</si>
  <si>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</si>
  <si>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</si>
  <si>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</si>
  <si>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</si>
  <si>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</si>
  <si>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</si>
  <si>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</si>
  <si>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</si>
  <si>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</si>
  <si>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</si>
  <si>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</si>
  <si>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</si>
  <si>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</si>
  <si>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</si>
  <si>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</si>
  <si>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</si>
  <si>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</si>
  <si>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</si>
  <si>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</si>
  <si>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</si>
  <si>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</si>
  <si>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</si>
  <si>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</si>
  <si>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</si>
  <si>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</si>
  <si>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</si>
  <si>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</si>
  <si>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</si>
  <si>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</si>
  <si>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</si>
  <si>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</si>
  <si>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</si>
  <si>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</si>
  <si>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</si>
  <si>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</si>
  <si>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</si>
  <si>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</si>
  <si>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</si>
  <si>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</si>
  <si>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</si>
  <si>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</si>
  <si>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</si>
  <si>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</si>
  <si>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</si>
  <si>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</si>
  <si>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</si>
  <si>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</si>
  <si>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</si>
  <si>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</si>
  <si>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</si>
  <si>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</si>
  <si>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</si>
  <si>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</si>
  <si>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</si>
  <si>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</si>
  <si>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</si>
  <si>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</si>
  <si>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</si>
  <si>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</si>
  <si>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</si>
  <si>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</si>
  <si>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</si>
  <si>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</si>
  <si>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</si>
  <si>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</si>
  <si>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</si>
  <si>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</si>
  <si>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</si>
  <si>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</si>
  <si>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</si>
  <si>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</si>
  <si>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</si>
  <si>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</si>
  <si>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</si>
  <si>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</si>
  <si>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</si>
  <si>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</si>
  <si>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</si>
  <si>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</si>
  <si>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</si>
  <si>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</si>
  <si>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</si>
  <si>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</si>
  <si>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</si>
  <si>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</si>
  <si>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</si>
  <si>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</si>
  <si>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</si>
  <si>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</si>
  <si>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</si>
  <si>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</si>
  <si>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</si>
  <si>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</si>
  <si>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</si>
  <si>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</si>
  <si>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</si>
  <si>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</si>
  <si>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</si>
  <si>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</si>
  <si>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</si>
  <si>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</si>
  <si>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</si>
  <si>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</si>
  <si>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</si>
  <si>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</si>
  <si>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</si>
  <si>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</si>
  <si>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</si>
  <si>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</si>
  <si>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</si>
  <si>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</si>
  <si>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</si>
  <si>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</si>
  <si>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</si>
  <si>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</si>
  <si>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</si>
  <si>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</si>
  <si>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</si>
  <si>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</si>
  <si>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</si>
  <si>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</si>
  <si>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</si>
  <si>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</si>
  <si>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</si>
  <si>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</si>
  <si>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</si>
  <si>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</si>
  <si>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</si>
  <si>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</si>
  <si>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</si>
  <si>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</si>
  <si>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</si>
  <si>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</si>
  <si>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</si>
  <si>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</si>
  <si>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</si>
  <si>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</si>
  <si>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</si>
  <si>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</si>
  <si>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</si>
  <si>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</si>
  <si>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</si>
  <si>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</si>
  <si>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</si>
  <si>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</si>
  <si>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</si>
  <si>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</si>
  <si>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</si>
  <si>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</si>
  <si>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</si>
  <si>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</si>
  <si>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</si>
  <si>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</si>
  <si>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</si>
  <si>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</si>
  <si>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</si>
  <si>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</si>
  <si>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</si>
  <si>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</si>
  <si>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</si>
  <si>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</si>
  <si>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</si>
  <si>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</si>
  <si>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</si>
  <si>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</si>
  <si>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</si>
  <si>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</si>
  <si>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</si>
  <si>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</si>
  <si>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</si>
  <si>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</si>
  <si>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</si>
  <si>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</si>
  <si>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</si>
  <si>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</si>
  <si>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</si>
  <si>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</si>
  <si>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</si>
  <si>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</si>
  <si>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</si>
  <si>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</si>
  <si>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</si>
  <si>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</si>
  <si>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</si>
  <si>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</si>
  <si>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</si>
  <si>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</si>
  <si>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</si>
  <si>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</si>
  <si>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</si>
  <si>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</si>
  <si>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</si>
  <si>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</si>
  <si>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</si>
  <si>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</si>
  <si>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</si>
  <si>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</si>
  <si>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</si>
  <si>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</si>
  <si>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</si>
  <si>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</si>
  <si>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</si>
  <si>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</si>
  <si>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</si>
  <si>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</si>
  <si>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</si>
  <si>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</si>
  <si>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</si>
  <si>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</si>
  <si>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</si>
  <si>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</si>
  <si>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</si>
  <si>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</si>
  <si>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</si>
  <si>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</si>
  <si>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</si>
  <si>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</si>
  <si>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</si>
  <si>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</si>
  <si>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</si>
  <si>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</si>
  <si>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</si>
  <si>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</si>
  <si>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</si>
  <si>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</si>
  <si>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</si>
  <si>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</si>
  <si>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</si>
  <si>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</si>
  <si>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</si>
  <si>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</si>
  <si>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</si>
  <si>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</si>
  <si>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</si>
  <si>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</si>
  <si>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</si>
  <si>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</si>
  <si>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</si>
  <si>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</si>
  <si>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</si>
  <si>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</si>
  <si>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</si>
  <si>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</si>
  <si>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</si>
  <si>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</si>
  <si>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</si>
  <si>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</si>
  <si>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</si>
  <si>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</si>
  <si>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</si>
  <si>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</si>
  <si>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</si>
  <si>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</si>
  <si>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</si>
  <si>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</si>
  <si>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</si>
  <si>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</si>
  <si>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</si>
  <si>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</si>
  <si>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</si>
  <si>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</si>
  <si>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</si>
  <si>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</si>
  <si>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</si>
  <si>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</si>
  <si>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</si>
  <si>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</si>
  <si>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</si>
  <si>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</si>
  <si>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</si>
  <si>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</si>
  <si>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</si>
  <si>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</si>
  <si>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</si>
  <si>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</si>
  <si>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</si>
  <si>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</si>
  <si>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</si>
  <si>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</si>
  <si>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</si>
  <si>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</si>
  <si>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</si>
  <si>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</si>
  <si>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</si>
  <si>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</si>
  <si>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</si>
  <si>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</si>
  <si>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</si>
  <si>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</si>
  <si>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</si>
  <si>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</si>
  <si>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</si>
  <si>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</si>
  <si>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</si>
  <si>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</si>
  <si>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</si>
  <si>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</si>
  <si>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</si>
  <si>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</si>
  <si>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</si>
  <si>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</si>
  <si>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</si>
  <si>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</si>
  <si>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</si>
  <si>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</si>
  <si>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</si>
  <si>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</si>
  <si>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</si>
  <si>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</si>
  <si>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</si>
  <si>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</si>
  <si>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</si>
  <si>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</si>
  <si>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</si>
  <si>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</si>
  <si>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</si>
  <si>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</si>
  <si>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</si>
  <si>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</si>
  <si>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</si>
  <si>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</si>
  <si>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</si>
  <si>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</si>
  <si>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</si>
  <si>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</si>
  <si>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</si>
  <si>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</si>
  <si>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</si>
  <si>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</si>
  <si>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</si>
  <si>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</si>
  <si>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</si>
  <si>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</si>
  <si>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</si>
  <si>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</si>
  <si>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</si>
  <si>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</si>
  <si>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</si>
  <si>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</si>
  <si>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</si>
  <si>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</si>
  <si>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</si>
  <si>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</si>
  <si>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</si>
  <si>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</si>
  <si>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</si>
  <si>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</si>
  <si>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</si>
  <si>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</si>
  <si>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</si>
  <si>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</si>
  <si>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</si>
  <si>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</si>
  <si>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</si>
  <si>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</si>
  <si>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</si>
  <si>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</si>
  <si>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</si>
  <si>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</si>
  <si>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</si>
  <si>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</si>
  <si>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</si>
  <si>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</si>
  <si>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</si>
  <si>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</si>
  <si>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</si>
  <si>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</si>
  <si>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</si>
  <si>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</si>
  <si>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</si>
  <si>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</si>
  <si>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</si>
  <si>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</si>
  <si>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</si>
  <si>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</si>
  <si>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</si>
  <si>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</si>
  <si>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</si>
  <si>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</si>
  <si>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</si>
  <si>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</si>
  <si>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</si>
  <si>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</si>
  <si>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</si>
  <si>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</si>
  <si>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</si>
  <si>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</si>
  <si>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</si>
  <si>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</si>
  <si>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</si>
  <si>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</si>
  <si>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</si>
  <si>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</si>
  <si>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</si>
  <si>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</si>
  <si>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</si>
  <si>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</si>
  <si>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</si>
  <si>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</si>
  <si>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</si>
  <si>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</si>
  <si>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</si>
  <si>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</si>
  <si>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</si>
  <si>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</si>
  <si>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</si>
  <si>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</si>
  <si>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</si>
  <si>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</si>
  <si>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</si>
  <si>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</si>
  <si>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</si>
  <si>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</si>
  <si>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</si>
  <si>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</si>
  <si>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</si>
  <si>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</si>
  <si>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</si>
  <si>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</si>
  <si>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</si>
  <si>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</si>
  <si>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</si>
  <si>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</si>
  <si>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</si>
  <si>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</si>
  <si>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</si>
  <si>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</si>
  <si>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</si>
  <si>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</si>
  <si>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</si>
  <si>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</si>
  <si>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</si>
  <si>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</si>
  <si>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</si>
  <si>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</si>
  <si>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</si>
  <si>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</si>
  <si>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</si>
  <si>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</si>
  <si>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</si>
  <si>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</si>
  <si>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</si>
  <si>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</si>
  <si>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</si>
  <si>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</si>
  <si>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</si>
  <si>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</si>
  <si>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</si>
  <si>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</si>
  <si>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</si>
  <si>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</si>
  <si>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</si>
  <si>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</si>
  <si>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</si>
  <si>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</si>
  <si>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</si>
  <si>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</si>
  <si>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</si>
  <si>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</si>
  <si>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</si>
  <si>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</si>
  <si>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</si>
  <si>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</si>
  <si>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</si>
  <si>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</si>
  <si>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</si>
  <si>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</si>
  <si>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</si>
  <si>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</si>
  <si>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</si>
  <si>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</si>
  <si>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</si>
  <si>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</si>
  <si>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</si>
  <si>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</si>
  <si>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</si>
  <si>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</si>
  <si>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</si>
  <si>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</si>
  <si>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</si>
  <si>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</si>
  <si>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</si>
  <si>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</si>
  <si>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</si>
  <si>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</si>
  <si>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</si>
  <si>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</si>
  <si>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</si>
  <si>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</si>
  <si>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</si>
  <si>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</si>
  <si>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</si>
  <si>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</si>
  <si>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</si>
  <si>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</si>
  <si>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</si>
  <si>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</si>
  <si>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</si>
  <si>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</si>
  <si>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</si>
  <si>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</si>
  <si>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</si>
  <si>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</si>
  <si>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</si>
  <si>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</si>
  <si>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</si>
  <si>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</si>
  <si>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</si>
  <si>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</si>
  <si>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</si>
  <si>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</si>
  <si>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</si>
  <si>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</si>
  <si>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</si>
  <si>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</si>
  <si>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</si>
  <si>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</si>
  <si>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</si>
  <si>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</si>
  <si>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</si>
  <si>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</si>
  <si>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</si>
  <si>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</si>
  <si>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</si>
  <si>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</si>
  <si>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</si>
  <si>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</si>
  <si>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</si>
  <si>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</si>
  <si>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</si>
  <si>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</si>
  <si>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</si>
  <si>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</si>
  <si>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</si>
  <si>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</si>
  <si>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</si>
  <si>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</si>
  <si>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</si>
  <si>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</si>
  <si>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</si>
  <si>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</si>
  <si>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</si>
  <si>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</si>
  <si>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</si>
  <si>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</si>
  <si>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</si>
  <si>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</si>
  <si>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</si>
  <si>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</si>
  <si>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</si>
  <si>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</si>
  <si>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</si>
  <si>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</si>
  <si>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</si>
  <si>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</si>
  <si>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</si>
  <si>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</si>
  <si>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</si>
  <si>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</si>
  <si>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</si>
  <si>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</si>
  <si>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</si>
  <si>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</si>
  <si>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</si>
  <si>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</si>
  <si>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</si>
  <si>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</si>
  <si>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</si>
  <si>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</si>
  <si>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</si>
  <si>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</si>
  <si>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</si>
  <si>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</si>
  <si>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</si>
  <si>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</si>
  <si>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</si>
  <si>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</si>
  <si>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</si>
  <si>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</si>
  <si>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</si>
  <si>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</si>
  <si>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</si>
  <si>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</si>
  <si>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</si>
  <si>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</si>
  <si>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</si>
  <si>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</si>
  <si>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</si>
  <si>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</si>
  <si>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</si>
  <si>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</si>
  <si>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</si>
  <si>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</si>
  <si>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</si>
  <si>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</si>
  <si>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</si>
  <si>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</si>
  <si>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</si>
  <si>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</si>
  <si>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</si>
  <si>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</si>
  <si>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</si>
  <si>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</si>
  <si>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</si>
  <si>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</si>
  <si>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</si>
  <si>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</si>
  <si>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</si>
  <si>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</si>
  <si>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</si>
  <si>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</si>
  <si>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</si>
  <si>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</si>
  <si>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</si>
  <si>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</si>
  <si>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</si>
  <si>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</si>
  <si>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</si>
  <si>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</si>
  <si>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</si>
  <si>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</si>
  <si>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</si>
  <si>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</si>
  <si>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</si>
  <si>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</si>
  <si>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</si>
  <si>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</si>
  <si>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</si>
  <si>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</si>
  <si>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</si>
  <si>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</si>
  <si>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</si>
  <si>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</si>
  <si>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</si>
  <si>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</si>
  <si>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</si>
  <si>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</si>
  <si>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</si>
  <si>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</si>
  <si>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</si>
  <si>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</si>
  <si>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</si>
  <si>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</si>
  <si>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</si>
  <si>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</si>
  <si>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</si>
  <si>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</si>
  <si>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</si>
  <si>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</si>
  <si>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</si>
  <si>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</si>
  <si>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</si>
  <si>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</si>
  <si>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</si>
  <si>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</si>
  <si>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</si>
  <si>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</si>
  <si>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</si>
  <si>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</si>
  <si>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</si>
  <si>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</si>
  <si>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</si>
  <si>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</si>
  <si>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</si>
  <si>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</si>
  <si>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</si>
  <si>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</si>
  <si>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</si>
  <si>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</si>
  <si>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</si>
  <si>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</si>
  <si>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</si>
  <si>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</si>
  <si>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</si>
  <si>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</si>
  <si>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</si>
  <si>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</si>
  <si>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</si>
  <si>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</si>
  <si>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</si>
  <si>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</si>
  <si>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</si>
  <si>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</si>
  <si>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</si>
  <si>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</si>
  <si>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</si>
  <si>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</si>
  <si>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</si>
  <si>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</si>
  <si>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</si>
  <si>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</si>
  <si>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</si>
  <si>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</si>
  <si>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</si>
  <si>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</si>
  <si>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</si>
  <si>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</si>
  <si>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</si>
  <si>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</si>
  <si>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</si>
  <si>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</si>
  <si>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</si>
  <si>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</si>
  <si>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</si>
  <si>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</si>
  <si>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</si>
  <si>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</si>
  <si>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</si>
  <si>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</si>
  <si>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</si>
  <si>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</si>
  <si>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</si>
  <si>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</si>
  <si>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</si>
  <si>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</si>
  <si>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</si>
  <si>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</si>
  <si>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</si>
  <si>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</si>
  <si>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</si>
  <si>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</si>
  <si>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</si>
  <si>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</si>
  <si>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</si>
  <si>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</si>
  <si>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</si>
  <si>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</si>
  <si>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</si>
  <si>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</si>
  <si>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</si>
  <si>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</si>
  <si>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</si>
  <si>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</si>
  <si>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</si>
  <si>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</si>
  <si>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</si>
  <si>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</si>
  <si>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</si>
  <si>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</si>
  <si>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</si>
  <si>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</si>
  <si>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</si>
  <si>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</si>
  <si>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</si>
  <si>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</si>
  <si>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</si>
  <si>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</si>
  <si>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</si>
  <si>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</si>
  <si>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</si>
  <si>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</si>
  <si>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</si>
  <si>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</si>
  <si>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</si>
  <si>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</si>
  <si>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</si>
  <si>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</si>
  <si>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</si>
  <si>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</si>
  <si>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</si>
  <si>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</si>
  <si>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</si>
  <si>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</si>
  <si>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</si>
  <si>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</si>
  <si>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</si>
  <si>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</si>
  <si>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</si>
  <si>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</si>
  <si>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</si>
  <si>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</si>
  <si>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</si>
  <si>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</si>
  <si>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</si>
  <si>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</si>
  <si>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</si>
  <si>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</si>
  <si>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</si>
  <si>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</si>
  <si>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</si>
  <si>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</si>
  <si>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</si>
  <si>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</si>
  <si>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</si>
  <si>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</si>
  <si>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</si>
  <si>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</si>
  <si>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</si>
  <si>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</si>
  <si>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</si>
  <si>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</si>
  <si>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</si>
  <si>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</si>
  <si>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</si>
  <si>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</si>
  <si>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</si>
  <si>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</si>
  <si>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</si>
  <si>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</si>
  <si>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</si>
  <si>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</si>
  <si>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</si>
  <si>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</si>
  <si>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</si>
  <si>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</si>
  <si>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</si>
  <si>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</si>
  <si>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</si>
  <si>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</si>
  <si>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</si>
  <si>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</si>
  <si>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</si>
  <si>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</si>
  <si>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</si>
  <si>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</si>
  <si>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</si>
  <si>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</si>
  <si>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</si>
  <si>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</si>
  <si>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</si>
  <si>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</si>
  <si>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</si>
  <si>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</si>
  <si>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</si>
  <si>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</si>
  <si>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</si>
  <si>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</si>
  <si>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</si>
  <si>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</si>
  <si>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</si>
  <si>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</si>
  <si>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</si>
  <si>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</si>
  <si>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</si>
  <si>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</si>
  <si>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</si>
  <si>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</si>
  <si>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</si>
  <si>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</si>
  <si>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</si>
  <si>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</si>
  <si>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</si>
  <si>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</si>
  <si>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</si>
  <si>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</si>
  <si>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</si>
  <si>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</si>
  <si>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</si>
  <si>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</si>
  <si>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</si>
  <si>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</si>
  <si>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</si>
  <si>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</si>
  <si>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</si>
  <si>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</si>
  <si>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</si>
  <si>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</si>
  <si>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</si>
  <si>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</si>
  <si>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</si>
  <si>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</si>
  <si>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</si>
  <si>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</si>
  <si>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</si>
  <si>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</si>
  <si>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</si>
  <si>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</si>
  <si>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</si>
  <si>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</si>
  <si>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</si>
  <si>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</si>
  <si>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</si>
  <si>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</si>
  <si>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</si>
  <si>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</si>
  <si>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</si>
  <si>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</si>
  <si>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</si>
  <si>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</si>
  <si>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</si>
  <si>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</si>
  <si>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</si>
  <si>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</si>
  <si>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</si>
  <si>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</si>
  <si>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</si>
  <si>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</si>
  <si>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</si>
  <si>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</si>
  <si>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</si>
  <si>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</si>
  <si>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</si>
  <si>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</si>
  <si>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</si>
  <si>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</si>
  <si>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</si>
  <si>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</si>
  <si>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</si>
  <si>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</si>
  <si>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</si>
  <si>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</si>
  <si>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</si>
  <si>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</si>
  <si>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</si>
  <si>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</si>
  <si>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</si>
  <si>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</si>
  <si>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</si>
  <si>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</si>
  <si>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</si>
  <si>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</si>
  <si>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</si>
  <si>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</si>
  <si>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</si>
  <si>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</si>
  <si>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</si>
  <si>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</si>
  <si>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</si>
  <si>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</si>
  <si>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</si>
  <si>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</si>
  <si>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</si>
  <si>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</si>
  <si>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</si>
  <si>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</si>
  <si>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</si>
  <si>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</si>
  <si>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</si>
  <si>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</si>
  <si>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</si>
  <si>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</si>
  <si>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</si>
  <si>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</si>
  <si>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</si>
  <si>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</si>
  <si>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</si>
  <si>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</si>
  <si>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</si>
  <si>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</si>
  <si>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</si>
  <si>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</si>
  <si>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</si>
  <si>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</si>
  <si>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</si>
  <si>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</si>
  <si>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</si>
  <si>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</si>
  <si>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</si>
  <si>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</si>
  <si>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</si>
  <si>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</si>
  <si>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</si>
  <si>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</si>
  <si>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</si>
  <si>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</si>
  <si>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</si>
  <si>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</si>
  <si>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</si>
  <si>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</si>
  <si>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</si>
  <si>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</si>
  <si>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</si>
  <si>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</si>
  <si>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</si>
  <si>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</si>
  <si>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</si>
  <si>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</si>
  <si>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</si>
  <si>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</si>
  <si>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</si>
  <si>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</si>
  <si>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</si>
  <si>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</si>
  <si>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</si>
  <si>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</si>
  <si>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</si>
  <si>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</si>
  <si>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</si>
  <si>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</si>
  <si>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</si>
  <si>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</si>
  <si>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</si>
  <si>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</si>
  <si>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</si>
  <si>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</si>
  <si>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</si>
  <si>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</si>
  <si>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</si>
  <si>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</si>
  <si>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</si>
  <si>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</si>
  <si>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</si>
  <si>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</si>
  <si>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</si>
  <si>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</si>
  <si>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</si>
  <si>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</si>
  <si>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</si>
  <si>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</si>
  <si>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</si>
  <si>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</si>
  <si>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</si>
  <si>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</si>
  <si>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</si>
  <si>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</si>
  <si>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</si>
  <si>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</si>
  <si>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</si>
  <si>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</si>
  <si>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</si>
  <si>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</si>
  <si>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</si>
  <si>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</si>
  <si>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</si>
  <si>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</si>
  <si>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</si>
  <si>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</si>
  <si>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</si>
  <si>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</si>
  <si>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</si>
  <si>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</si>
  <si>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</si>
  <si>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</si>
  <si>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</si>
  <si>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</si>
  <si>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</si>
  <si>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</si>
  <si>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</si>
  <si>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</si>
  <si>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</si>
  <si>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</si>
  <si>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</si>
  <si>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</si>
  <si>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</si>
  <si>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</si>
  <si>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</si>
  <si>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</si>
  <si>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</si>
  <si>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</si>
  <si>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</si>
  <si>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</si>
  <si>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</si>
  <si>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</si>
  <si>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</si>
  <si>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</si>
  <si>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</si>
  <si>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</si>
  <si>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</si>
  <si>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</si>
  <si>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</si>
  <si>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</si>
  <si>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</si>
  <si>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</si>
  <si>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</si>
  <si>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</si>
  <si>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</si>
  <si>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</si>
  <si>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</si>
  <si>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</si>
  <si>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</si>
  <si>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</si>
  <si>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</si>
  <si>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</si>
  <si>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</si>
  <si>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</si>
  <si>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</si>
  <si>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</si>
  <si>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</si>
  <si>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</si>
  <si>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</si>
  <si>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</si>
  <si>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</si>
  <si>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</si>
  <si>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</si>
  <si>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</si>
  <si>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</si>
  <si>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</si>
  <si>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</si>
  <si>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</si>
  <si>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</si>
  <si>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</si>
  <si>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</si>
  <si>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</si>
  <si>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</si>
  <si>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</si>
  <si>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</si>
  <si>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</si>
  <si>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</si>
  <si>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</si>
  <si>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</si>
  <si>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</si>
  <si>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</si>
  <si>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</si>
  <si>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</si>
  <si>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</si>
  <si>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</si>
  <si>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</si>
  <si>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</si>
  <si>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</si>
  <si>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</si>
  <si>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</si>
  <si>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</si>
  <si>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</si>
  <si>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</si>
  <si>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</si>
  <si>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</si>
  <si>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</si>
  <si>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</si>
  <si>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</si>
  <si>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</si>
  <si>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</si>
  <si>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</si>
  <si>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</si>
  <si>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</si>
  <si>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</si>
  <si>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</si>
  <si>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</si>
  <si>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</si>
  <si>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</si>
  <si>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</si>
  <si>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</si>
  <si>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</si>
  <si>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</si>
  <si>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</si>
  <si>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</si>
  <si>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</si>
  <si>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</si>
  <si>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</si>
  <si>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</si>
  <si>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</si>
  <si>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</si>
  <si>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</si>
  <si>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</si>
  <si>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</si>
  <si>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</si>
  <si>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</si>
  <si>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</si>
  <si>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</si>
  <si>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</si>
  <si>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</si>
  <si>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</si>
  <si>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</si>
  <si>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</si>
  <si>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</si>
  <si>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</si>
  <si>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</si>
  <si>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</si>
  <si>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</si>
  <si>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</si>
  <si>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</si>
  <si>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</si>
  <si>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</si>
  <si>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</si>
  <si>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</si>
  <si>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</si>
  <si>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</si>
  <si>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</si>
  <si>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</si>
  <si>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</si>
  <si>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</si>
  <si>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</si>
  <si>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</si>
  <si>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</si>
  <si>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</si>
  <si>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</si>
  <si>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</si>
  <si>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</si>
  <si>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</si>
  <si>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</si>
  <si>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</si>
  <si>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</si>
  <si>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</si>
  <si>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</si>
  <si>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</si>
  <si>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</si>
  <si>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</si>
  <si>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</si>
  <si>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</si>
  <si>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</si>
  <si>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</si>
  <si>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</si>
  <si>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</si>
  <si>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</si>
  <si>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</si>
  <si>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</si>
  <si>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</si>
  <si>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</si>
  <si>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</si>
  <si>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</si>
  <si>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</si>
  <si>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</si>
  <si>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</si>
  <si>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</si>
  <si>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</si>
  <si>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</si>
  <si>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</si>
  <si>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</si>
  <si>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</si>
  <si>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</si>
  <si>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</si>
  <si>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</si>
  <si>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</si>
  <si>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</si>
  <si>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</si>
  <si>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</si>
  <si>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</si>
  <si>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</si>
  <si>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</si>
  <si>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</si>
  <si>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</si>
  <si>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</si>
  <si>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</si>
  <si>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</si>
  <si>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</si>
  <si>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</si>
  <si>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</si>
  <si>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</si>
  <si>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</si>
  <si>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</si>
  <si>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</si>
  <si>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</si>
  <si>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</si>
  <si>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</si>
  <si>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</si>
  <si>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</si>
  <si>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</si>
  <si>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</si>
  <si>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</si>
  <si>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</si>
  <si>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</si>
  <si>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</si>
  <si>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</si>
  <si>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</si>
  <si>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</si>
  <si>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</si>
  <si>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</si>
  <si>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</si>
  <si>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</si>
  <si>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</si>
  <si>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</si>
  <si>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</si>
  <si>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</si>
  <si>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</si>
  <si>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</si>
  <si>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</si>
  <si>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</si>
  <si>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</si>
  <si>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</si>
  <si>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</si>
  <si>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</si>
  <si>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</si>
  <si>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</si>
  <si>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</si>
  <si>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</si>
  <si>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</si>
  <si>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</si>
  <si>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</si>
  <si>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</si>
  <si>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</si>
  <si>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</si>
  <si>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</si>
  <si>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</si>
  <si>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</si>
  <si>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</si>
  <si>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</si>
  <si>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</si>
  <si>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</si>
  <si>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</si>
  <si>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</si>
  <si>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</si>
  <si>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</si>
  <si>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</si>
  <si>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</si>
  <si>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</si>
  <si>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</si>
  <si>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</si>
  <si>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</si>
  <si>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</si>
  <si>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</si>
  <si>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</si>
  <si>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</si>
  <si>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</si>
  <si>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</si>
  <si>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</si>
  <si>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</si>
  <si>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</si>
  <si>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</si>
  <si>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</si>
  <si>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</si>
  <si>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</si>
  <si>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</si>
  <si>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</si>
  <si>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</si>
  <si>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</si>
  <si>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</si>
  <si>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</si>
  <si>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</si>
  <si>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</si>
  <si>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</si>
  <si>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</si>
  <si>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</si>
  <si>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</si>
  <si>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</si>
  <si>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</si>
  <si>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</si>
  <si>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</si>
  <si>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</si>
  <si>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</si>
  <si>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</si>
  <si>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</si>
  <si>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</si>
  <si>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</si>
  <si>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</si>
  <si>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</si>
  <si>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</si>
  <si>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</si>
  <si>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</si>
  <si>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</si>
  <si>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</si>
  <si>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</si>
  <si>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</si>
  <si>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</si>
  <si>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</si>
  <si>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</si>
  <si>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</si>
  <si>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</si>
  <si>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</si>
  <si>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</si>
  <si>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</si>
  <si>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</si>
  <si>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</si>
  <si>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</si>
  <si>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</si>
  <si>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</si>
  <si>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</si>
  <si>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</si>
  <si>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</si>
  <si>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</si>
  <si>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</si>
  <si>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</si>
  <si>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</si>
  <si>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</si>
  <si>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</si>
  <si>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</si>
  <si>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</si>
  <si>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</si>
  <si>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</si>
  <si>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</si>
  <si>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</si>
  <si>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</si>
  <si>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</si>
  <si>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</si>
  <si>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</si>
  <si>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</si>
  <si>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</si>
  <si>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</si>
  <si>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</si>
  <si>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</si>
  <si>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</si>
  <si>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</si>
  <si>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</si>
  <si>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</si>
  <si>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</si>
  <si>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</si>
  <si>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</si>
  <si>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</si>
  <si>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</si>
  <si>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</si>
  <si>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</si>
  <si>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</si>
  <si>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</si>
  <si>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</si>
  <si>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</si>
  <si>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</si>
  <si>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</si>
  <si>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</si>
  <si>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</si>
  <si>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</si>
  <si>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</si>
  <si>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</si>
  <si>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</si>
  <si>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</si>
  <si>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</si>
  <si>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</si>
  <si>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</si>
  <si>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</si>
  <si>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</si>
  <si>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</si>
  <si>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</si>
  <si>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</si>
  <si>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</si>
  <si>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</si>
  <si>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</si>
  <si>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</si>
  <si>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</si>
  <si>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</si>
  <si>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</si>
  <si>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</si>
  <si>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</si>
  <si>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</si>
  <si>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</si>
  <si>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</si>
  <si>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</si>
  <si>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</si>
  <si>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</si>
  <si>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</si>
  <si>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</si>
  <si>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</si>
  <si>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</si>
  <si>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</si>
  <si>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</si>
  <si>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</si>
  <si>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</si>
  <si>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</si>
  <si>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</si>
  <si>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</si>
  <si>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</si>
  <si>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</si>
  <si>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</si>
  <si>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</si>
  <si>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</si>
  <si>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</si>
  <si>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</si>
  <si>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</si>
  <si>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</si>
  <si>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</si>
  <si>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</si>
  <si>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</si>
  <si>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</si>
  <si>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</si>
  <si>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</si>
  <si>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</si>
  <si>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</si>
  <si>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</si>
  <si>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</si>
  <si>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</si>
  <si>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</si>
  <si>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</si>
  <si>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</si>
  <si>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</si>
  <si>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</si>
  <si>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</si>
  <si>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</si>
  <si>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</si>
  <si>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</si>
  <si>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</si>
  <si>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</si>
  <si>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</si>
  <si>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</si>
  <si>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</si>
  <si>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</si>
  <si>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</si>
  <si>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</si>
  <si>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</si>
  <si>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</si>
  <si>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</si>
  <si>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</si>
  <si>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</si>
  <si>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</si>
  <si>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</si>
  <si>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</si>
  <si>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</si>
  <si>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</si>
  <si>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</si>
  <si>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</si>
  <si>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</si>
  <si>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</si>
  <si>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</si>
  <si>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</si>
  <si>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</si>
  <si>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</si>
  <si>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</si>
  <si>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</si>
  <si>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</si>
  <si>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</si>
  <si>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</si>
  <si>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</si>
  <si>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</si>
  <si>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</si>
  <si>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</si>
  <si>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</si>
  <si>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</si>
  <si>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</si>
  <si>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</si>
  <si>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</si>
  <si>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</si>
  <si>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</si>
  <si>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</si>
  <si>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</si>
  <si>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</si>
  <si>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</si>
  <si>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</si>
  <si>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</si>
  <si>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</si>
  <si>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</si>
  <si>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</si>
  <si>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</si>
  <si>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</si>
  <si>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</si>
  <si>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</si>
  <si>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</si>
  <si>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</si>
  <si>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</si>
  <si>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</si>
  <si>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</si>
  <si>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</si>
  <si>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</si>
  <si>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</si>
  <si>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</si>
  <si>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</si>
  <si>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</si>
  <si>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</si>
  <si>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</si>
  <si>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</si>
  <si>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</si>
  <si>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</si>
  <si>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</si>
  <si>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</si>
  <si>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</si>
  <si>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</si>
  <si>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</si>
  <si>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</si>
  <si>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</si>
  <si>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</si>
  <si>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</si>
  <si>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</si>
  <si>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</si>
  <si>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</si>
  <si>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</si>
  <si>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</si>
  <si>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</si>
  <si>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</si>
  <si>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</si>
  <si>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</si>
  <si>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</si>
  <si>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</si>
  <si>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</si>
  <si>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</si>
  <si>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</si>
  <si>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</si>
  <si>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</si>
  <si>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</si>
  <si>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</si>
  <si>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</si>
  <si>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</si>
  <si>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</si>
  <si>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</si>
  <si>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</si>
  <si>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</si>
  <si>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</si>
  <si>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</si>
  <si>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</si>
  <si>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</si>
  <si>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</si>
  <si>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</si>
  <si>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</si>
  <si>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</si>
  <si>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</si>
  <si>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</si>
  <si>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</si>
  <si>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</si>
  <si>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</si>
  <si>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</si>
  <si>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</si>
  <si>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</si>
  <si>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</si>
  <si>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</si>
  <si>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</si>
  <si>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</si>
  <si>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</si>
  <si>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</si>
  <si>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</si>
  <si>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</si>
  <si>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</si>
  <si>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</si>
  <si>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</si>
  <si>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</si>
  <si>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</si>
  <si>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</si>
  <si>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</si>
  <si>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</si>
  <si>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</si>
  <si>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</si>
  <si>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</si>
  <si>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</si>
  <si>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</si>
  <si>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</si>
  <si>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</si>
  <si>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</si>
  <si>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</si>
  <si>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</si>
  <si>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</si>
  <si>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</si>
  <si>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</si>
  <si>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</si>
  <si>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</si>
  <si>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</si>
  <si>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</si>
  <si>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</si>
  <si>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</si>
  <si>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</si>
  <si>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</si>
  <si>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</si>
  <si>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</si>
  <si>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</si>
  <si>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</si>
  <si>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</si>
  <si>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</si>
  <si>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</si>
  <si>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</si>
  <si>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</si>
  <si>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</si>
  <si>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</si>
  <si>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</si>
  <si>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</si>
  <si>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</si>
  <si>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</si>
  <si>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</si>
  <si>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</si>
  <si>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</si>
  <si>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</si>
  <si>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</si>
  <si>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</si>
  <si>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</si>
  <si>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</si>
  <si>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</si>
  <si>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</si>
  <si>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</si>
  <si>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</si>
  <si>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</si>
  <si>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</si>
  <si>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</si>
  <si>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</si>
  <si>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</si>
  <si>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</si>
  <si>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</si>
  <si>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</si>
  <si>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</si>
  <si>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</si>
  <si>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</si>
  <si>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</si>
  <si>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</si>
  <si>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</si>
  <si>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</si>
  <si>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</si>
  <si>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</si>
  <si>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</si>
  <si>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</si>
  <si>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</si>
  <si>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</si>
  <si>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</si>
  <si>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</si>
  <si>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</si>
  <si>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</si>
  <si>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</si>
  <si>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</si>
  <si>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</si>
  <si>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</si>
  <si>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</si>
  <si>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</si>
  <si>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</si>
  <si>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</si>
  <si>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</si>
  <si>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</si>
  <si>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</si>
  <si>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</si>
  <si>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</si>
  <si>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</si>
  <si>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</si>
  <si>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</si>
  <si>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</si>
  <si>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</si>
  <si>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</si>
  <si>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</si>
  <si>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</si>
  <si>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</si>
  <si>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</si>
  <si>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</si>
  <si>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</si>
  <si>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</si>
  <si>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</si>
  <si>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</si>
  <si>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</si>
  <si>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</si>
  <si>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</si>
  <si>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</si>
  <si>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</si>
  <si>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</si>
  <si>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</si>
  <si>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</si>
  <si>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</si>
  <si>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</si>
  <si>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</si>
  <si>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</si>
  <si>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</si>
  <si>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</si>
  <si>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</si>
  <si>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</si>
  <si>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</si>
  <si>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</si>
  <si>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</si>
  <si>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</si>
  <si>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</si>
  <si>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</si>
  <si>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</si>
  <si>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</si>
  <si>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</si>
  <si>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</si>
  <si>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</si>
  <si>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</si>
  <si>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</si>
  <si>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</si>
  <si>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</si>
  <si>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</si>
  <si>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</si>
  <si>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</si>
  <si>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</si>
  <si>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</si>
  <si>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</si>
  <si>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</si>
  <si>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</si>
  <si>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</si>
  <si>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</si>
  <si>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</si>
  <si>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</si>
  <si>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</si>
  <si>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</si>
  <si>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</si>
  <si>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</si>
  <si>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</si>
  <si>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</si>
  <si>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</si>
  <si>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</si>
  <si>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</si>
  <si>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</si>
  <si>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</si>
  <si>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</si>
  <si>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</si>
  <si>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</si>
  <si>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</si>
  <si>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</si>
  <si>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</si>
  <si>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</si>
  <si>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</si>
  <si>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</si>
  <si>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</si>
  <si>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</si>
  <si>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</si>
  <si>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</si>
  <si>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</si>
  <si>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</si>
  <si>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</si>
  <si>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</si>
  <si>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</si>
  <si>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</si>
  <si>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</si>
  <si>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</si>
  <si>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</si>
  <si>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</si>
  <si>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</si>
  <si>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</si>
  <si>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</si>
  <si>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</si>
  <si>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</si>
  <si>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</si>
  <si>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</si>
  <si>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</si>
  <si>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</si>
  <si>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</si>
  <si>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</si>
  <si>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</si>
  <si>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</si>
  <si>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</si>
  <si>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</si>
  <si>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</si>
  <si>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</si>
  <si>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</si>
  <si>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</si>
  <si>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</si>
  <si>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</si>
  <si>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</si>
  <si>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</si>
  <si>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</si>
  <si>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</si>
  <si>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</si>
  <si>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</si>
  <si>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</si>
  <si>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</si>
  <si>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</si>
  <si>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</si>
  <si>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</si>
  <si>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</si>
  <si>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</si>
  <si>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</si>
  <si>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</si>
  <si>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</si>
  <si>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</si>
  <si>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</si>
  <si>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</si>
  <si>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</si>
  <si>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</si>
  <si>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</si>
  <si>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</si>
  <si>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</si>
  <si>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</si>
  <si>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</si>
  <si>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</si>
  <si>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</si>
  <si>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</si>
  <si>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</si>
  <si>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</si>
  <si>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</si>
  <si>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</si>
  <si>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</si>
  <si>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</si>
  <si>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</si>
  <si>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</si>
  <si>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</si>
  <si>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</si>
  <si>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</si>
  <si>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</si>
  <si>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</si>
  <si>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</si>
  <si>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</si>
  <si>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</si>
  <si>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</si>
  <si>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</si>
  <si>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</si>
  <si>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</si>
  <si>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</si>
  <si>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</si>
  <si>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</si>
  <si>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</si>
  <si>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</si>
  <si>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</si>
  <si>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</si>
  <si>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</si>
  <si>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</si>
  <si>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</si>
  <si>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</si>
  <si>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</si>
  <si>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</si>
  <si>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</si>
  <si>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</si>
  <si>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</si>
  <si>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</si>
  <si>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</si>
  <si>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</si>
  <si>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</si>
  <si>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</si>
  <si>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</si>
  <si>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</si>
  <si>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</si>
  <si>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</si>
  <si>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</si>
  <si>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</si>
  <si>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</si>
  <si>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</si>
  <si>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</si>
  <si>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</si>
  <si>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</si>
  <si>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</si>
  <si>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</si>
  <si>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</si>
  <si>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</si>
  <si>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</si>
  <si>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</si>
  <si>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</si>
  <si>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</si>
  <si>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</si>
  <si>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</si>
  <si>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</si>
  <si>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</si>
  <si>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</si>
  <si>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</si>
  <si>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</si>
  <si>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</si>
  <si>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</si>
  <si>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</si>
  <si>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</si>
  <si>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</si>
  <si>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</si>
  <si>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</si>
  <si>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</si>
  <si>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</si>
  <si>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</si>
  <si>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</si>
  <si>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</si>
  <si>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</si>
  <si>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</si>
  <si>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</si>
  <si>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</si>
  <si>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</si>
  <si>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</si>
  <si>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</si>
  <si>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</si>
  <si>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</si>
  <si>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</si>
  <si>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</si>
  <si>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</si>
  <si>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</si>
  <si>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</si>
  <si>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</si>
  <si>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</si>
  <si>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</si>
  <si>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</si>
  <si>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</si>
  <si>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</si>
  <si>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</si>
  <si>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</si>
  <si>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</si>
  <si>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</si>
  <si>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</si>
  <si>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</si>
  <si>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</si>
  <si>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</si>
  <si>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</si>
  <si>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</si>
  <si>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</si>
  <si>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</si>
  <si>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</si>
  <si>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</si>
  <si>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</si>
  <si>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</si>
  <si>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</si>
  <si>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</si>
  <si>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</si>
  <si>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</si>
  <si>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</si>
  <si>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</si>
  <si>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</si>
  <si>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</si>
  <si>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</si>
  <si>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</si>
  <si>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</si>
  <si>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</si>
  <si>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</si>
  <si>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</si>
  <si>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</si>
  <si>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</si>
  <si>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</si>
  <si>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</si>
  <si>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</si>
  <si>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</si>
  <si>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</si>
  <si>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</si>
  <si>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</si>
  <si>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</si>
  <si>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</si>
  <si>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</si>
  <si>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</si>
  <si>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</si>
  <si>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</si>
  <si>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</si>
  <si>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</si>
  <si>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</si>
  <si>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</si>
  <si>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</si>
  <si>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</si>
  <si>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</si>
  <si>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</si>
  <si>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</si>
  <si>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</si>
  <si>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</si>
  <si>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</si>
  <si>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</si>
  <si>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</si>
  <si>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</si>
  <si>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</si>
  <si>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</si>
  <si>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</si>
  <si>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</si>
  <si>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</si>
  <si>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</si>
  <si>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</si>
  <si>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</si>
  <si>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</si>
  <si>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</si>
  <si>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</si>
  <si>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</si>
  <si>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</si>
  <si>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</si>
  <si>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</si>
  <si>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</si>
  <si>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</si>
  <si>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</si>
  <si>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</si>
  <si>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</si>
  <si>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</si>
  <si>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</si>
  <si>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</si>
  <si>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</si>
  <si>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</si>
  <si>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</si>
  <si>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</si>
  <si>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</si>
  <si>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</si>
  <si>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</si>
  <si>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</si>
  <si>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</si>
  <si>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</si>
  <si>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</si>
  <si>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</si>
  <si>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</si>
  <si>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</si>
  <si>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</si>
  <si>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</si>
  <si>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</si>
  <si>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</si>
  <si>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</si>
  <si>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</si>
  <si>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</si>
  <si>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</si>
  <si>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</si>
  <si>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</si>
  <si>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</si>
  <si>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</si>
  <si>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</si>
  <si>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</si>
  <si>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</si>
  <si>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</si>
  <si>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</si>
  <si>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</si>
  <si>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</si>
  <si>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</si>
  <si>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</si>
  <si>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</si>
  <si>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</si>
  <si>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</si>
  <si>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</si>
  <si>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</si>
  <si>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</si>
  <si>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</si>
  <si>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</si>
  <si>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</si>
  <si>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</si>
  <si>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</si>
  <si>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</si>
  <si>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</si>
  <si>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</si>
  <si>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</si>
  <si>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</si>
  <si>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</si>
  <si>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</si>
  <si>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</si>
  <si>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</si>
  <si>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</si>
  <si>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</si>
  <si>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</si>
  <si>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</si>
  <si>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</si>
  <si>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</si>
  <si>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</si>
  <si>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</si>
  <si>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</si>
  <si>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</si>
  <si>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</si>
  <si>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</si>
  <si>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</si>
  <si>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</si>
  <si>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</si>
  <si>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</si>
  <si>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</si>
  <si>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</si>
  <si>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</si>
  <si>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</si>
  <si>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</si>
  <si>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</si>
  <si>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</si>
  <si>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</si>
  <si>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</si>
  <si>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</si>
  <si>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</si>
  <si>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</si>
  <si>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</si>
  <si>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</si>
  <si>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</si>
  <si>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</si>
  <si>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</si>
  <si>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</si>
  <si>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</si>
  <si>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</si>
  <si>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</si>
  <si>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</si>
  <si>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</si>
  <si>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</si>
  <si>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</si>
  <si>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</si>
  <si>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</si>
  <si>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</si>
  <si>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</si>
  <si>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</si>
  <si>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</si>
  <si>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</si>
  <si>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</si>
  <si>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</si>
  <si>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</si>
  <si>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</si>
  <si>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</si>
  <si>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</si>
  <si>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</si>
  <si>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</si>
  <si>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</si>
  <si>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</si>
  <si>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</si>
  <si>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</si>
  <si>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</si>
  <si>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</si>
  <si>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</si>
  <si>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</si>
  <si>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</si>
  <si>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</si>
  <si>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</si>
  <si>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</si>
  <si>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</si>
  <si>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</si>
  <si>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</si>
  <si>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</si>
  <si>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</si>
  <si>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</si>
  <si>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</si>
  <si>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</si>
  <si>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</si>
  <si>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</si>
  <si>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</si>
  <si>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</si>
  <si>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</si>
  <si>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</si>
  <si>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</si>
  <si>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</si>
  <si>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</si>
  <si>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</si>
  <si>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</si>
  <si>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</si>
  <si>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</si>
  <si>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</si>
  <si>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</si>
  <si>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</si>
  <si>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</si>
  <si>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</si>
  <si>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</si>
  <si>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</si>
  <si>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</si>
  <si>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</si>
  <si>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</si>
  <si>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</si>
  <si>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</si>
  <si>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</si>
  <si>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</si>
  <si>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</si>
  <si>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</si>
  <si>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</si>
  <si>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</si>
  <si>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</si>
  <si>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</si>
  <si>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</si>
  <si>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</si>
  <si>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</si>
  <si>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</si>
  <si>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</si>
  <si>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</si>
  <si>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</si>
  <si>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</si>
  <si>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</si>
  <si>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</si>
  <si>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</si>
  <si>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</si>
  <si>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</si>
  <si>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</si>
  <si>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</si>
  <si>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</si>
  <si>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</si>
  <si>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</si>
  <si>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</si>
  <si>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</si>
  <si>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</si>
  <si>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</si>
  <si>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</si>
  <si>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</si>
  <si>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</si>
  <si>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</si>
  <si>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</si>
  <si>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</si>
  <si>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</si>
  <si>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</si>
  <si>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</si>
  <si>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</si>
  <si>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</si>
  <si>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</si>
  <si>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</si>
  <si>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</si>
  <si>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</si>
  <si>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</si>
  <si>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</si>
  <si>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</si>
  <si>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</si>
  <si>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</si>
  <si>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</si>
  <si>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</si>
  <si>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</si>
  <si>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</si>
  <si>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</si>
  <si>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</si>
  <si>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</si>
  <si>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</si>
  <si>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</si>
  <si>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</si>
  <si>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</si>
  <si>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</si>
  <si>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</si>
  <si>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</si>
  <si>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</si>
  <si>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</si>
  <si>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</si>
  <si>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</si>
  <si>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</si>
  <si>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</si>
  <si>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</si>
  <si>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</si>
  <si>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</si>
  <si>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</si>
  <si>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</si>
  <si>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</si>
  <si>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</si>
  <si>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</si>
  <si>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</si>
  <si>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</si>
  <si>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</si>
  <si>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</si>
  <si>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</si>
  <si>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</si>
  <si>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</si>
  <si>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</si>
  <si>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</si>
  <si>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</si>
  <si>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</si>
  <si>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</si>
  <si>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</si>
  <si>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</si>
  <si>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</si>
  <si>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</si>
  <si>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</si>
  <si>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</si>
  <si>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</si>
  <si>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</si>
  <si>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</si>
  <si>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</si>
  <si>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</si>
  <si>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</si>
  <si>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</si>
  <si>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</si>
  <si>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</si>
  <si>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</si>
  <si>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</si>
  <si>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</si>
  <si>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</si>
  <si>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</si>
  <si>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</si>
  <si>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</si>
  <si>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</si>
  <si>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</si>
  <si>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</si>
  <si>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</si>
  <si>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</si>
  <si>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</si>
  <si>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</si>
  <si>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</si>
  <si>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</si>
  <si>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</si>
  <si>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</si>
  <si>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</si>
  <si>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</si>
  <si>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</si>
  <si>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</si>
  <si>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</si>
  <si>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</si>
  <si>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</si>
  <si>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</si>
  <si>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</si>
  <si>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</si>
  <si>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</si>
  <si>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</si>
  <si>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</si>
  <si>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</si>
  <si>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</si>
  <si>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</si>
  <si>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</si>
  <si>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</si>
  <si>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</si>
  <si>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</si>
  <si>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</si>
  <si>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</si>
  <si>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</si>
  <si>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</si>
  <si>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</si>
  <si>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</si>
  <si>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</si>
  <si>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</si>
  <si>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</si>
  <si>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</si>
  <si>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</si>
  <si>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</si>
  <si>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</si>
  <si>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</si>
  <si>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</si>
  <si>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</si>
  <si>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</si>
  <si>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</si>
  <si>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</si>
  <si>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</si>
  <si>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</si>
  <si>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</si>
  <si>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</si>
  <si>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</si>
  <si>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</si>
  <si>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</si>
  <si>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</si>
  <si>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</si>
  <si>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</si>
  <si>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</si>
  <si>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</si>
  <si>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</si>
  <si>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</si>
  <si>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</si>
  <si>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</si>
  <si>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</si>
  <si>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</si>
  <si>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</si>
  <si>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</si>
  <si>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</si>
  <si>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</si>
  <si>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</si>
  <si>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</si>
  <si>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</si>
  <si>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</si>
  <si>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</si>
  <si>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</si>
  <si>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</si>
  <si>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</si>
  <si>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</si>
  <si>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</si>
  <si>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</si>
  <si>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</si>
  <si>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</si>
  <si>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</si>
  <si>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</si>
  <si>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</si>
  <si>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</si>
  <si>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</si>
  <si>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</si>
  <si>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</si>
  <si>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</si>
  <si>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</si>
  <si>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</si>
  <si>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</si>
  <si>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</si>
  <si>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</si>
  <si>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</si>
  <si>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</si>
  <si>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</si>
  <si>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</si>
  <si>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</si>
  <si>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</si>
  <si>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</si>
  <si>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</si>
  <si>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</si>
  <si>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</si>
  <si>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</si>
  <si>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</si>
  <si>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</si>
  <si>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</si>
  <si>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</si>
  <si>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</si>
  <si>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</si>
  <si>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</si>
  <si>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</si>
  <si>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</si>
  <si>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</si>
  <si>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</si>
  <si>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</si>
  <si>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</si>
  <si>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</si>
  <si>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</si>
  <si>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</si>
  <si>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</si>
  <si>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</si>
  <si>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</si>
  <si>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</si>
  <si>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</si>
  <si>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</si>
  <si>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</si>
  <si>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</si>
  <si>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</si>
  <si>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</si>
  <si>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</si>
  <si>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</si>
  <si>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</si>
  <si>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</si>
  <si>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</si>
  <si>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</si>
  <si>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</si>
  <si>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</si>
  <si>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</si>
  <si>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</si>
  <si>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</si>
  <si>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</si>
  <si>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</si>
  <si>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</si>
  <si>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</si>
  <si>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</si>
  <si>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</si>
  <si>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</si>
  <si>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</si>
  <si>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</si>
  <si>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</si>
  <si>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</si>
  <si>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</si>
  <si>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</si>
  <si>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</si>
  <si>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</si>
  <si>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</si>
  <si>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</si>
  <si>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</si>
  <si>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</si>
  <si>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</si>
  <si>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</si>
  <si>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</si>
  <si>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</si>
  <si>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</si>
  <si>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</si>
  <si>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</si>
  <si>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</si>
  <si>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</si>
  <si>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</si>
  <si>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</si>
  <si>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</si>
  <si>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</si>
  <si>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</si>
  <si>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</si>
  <si>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</si>
  <si>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</si>
  <si>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</si>
  <si>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</si>
  <si>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</si>
  <si>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</si>
  <si>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</si>
  <si>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</si>
  <si>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</si>
  <si>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</si>
  <si>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</si>
  <si>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</si>
  <si>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</si>
  <si>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</si>
  <si>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</si>
  <si>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</si>
  <si>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</si>
  <si>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</si>
  <si>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</si>
  <si>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</si>
  <si>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</si>
  <si>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</si>
  <si>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</si>
  <si>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</si>
  <si>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</si>
  <si>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</si>
  <si>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</si>
  <si>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</si>
  <si>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</si>
  <si>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</si>
  <si>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</si>
  <si>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</si>
  <si>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</si>
  <si>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</si>
  <si>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</si>
  <si>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</si>
  <si>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</si>
  <si>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</si>
  <si>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</si>
  <si>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</si>
  <si>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</si>
  <si>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</si>
  <si>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</si>
  <si>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</si>
  <si>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</si>
  <si>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</si>
  <si>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</si>
  <si>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</si>
  <si>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</si>
  <si>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</si>
  <si>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</si>
  <si>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</si>
  <si>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</si>
  <si>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</si>
  <si>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</si>
  <si>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</si>
  <si>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</si>
  <si>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</si>
  <si>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</si>
  <si>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</si>
  <si>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</si>
  <si>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</si>
  <si>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</si>
  <si>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</si>
  <si>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</si>
  <si>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</si>
  <si>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</si>
  <si>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</si>
  <si>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</si>
  <si>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</si>
  <si>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</si>
  <si>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</si>
  <si>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</si>
  <si>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</si>
  <si>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</si>
  <si>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</si>
  <si>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</si>
  <si>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</si>
  <si>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</si>
  <si>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</si>
  <si>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</si>
  <si>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</si>
  <si>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</si>
  <si>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</si>
  <si>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</si>
  <si>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</si>
  <si>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</si>
  <si>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</si>
  <si>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</si>
  <si>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</si>
  <si>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</si>
  <si>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</si>
  <si>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</si>
  <si>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</si>
  <si>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</si>
  <si>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</si>
  <si>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</si>
  <si>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</si>
  <si>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</si>
  <si>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</si>
  <si>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</si>
  <si>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</si>
  <si>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</si>
  <si>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</si>
  <si>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</si>
  <si>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</si>
  <si>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</si>
  <si>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</si>
  <si>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</si>
  <si>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</si>
  <si>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</si>
  <si>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</si>
  <si>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</si>
  <si>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</si>
  <si>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</si>
  <si>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</si>
  <si>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</si>
  <si>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</si>
  <si>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</si>
  <si>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</si>
  <si>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</si>
  <si>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</si>
  <si>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</si>
  <si>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</si>
  <si>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</si>
  <si>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</si>
  <si>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</si>
  <si>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</si>
  <si>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</si>
  <si>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</si>
  <si>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</si>
  <si>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</si>
  <si>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</si>
  <si>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</si>
  <si>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</si>
  <si>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</si>
  <si>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</si>
  <si>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</si>
  <si>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</si>
  <si>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</si>
  <si>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</si>
  <si>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</si>
  <si>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</si>
  <si>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</si>
  <si>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</si>
  <si>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</si>
  <si>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</si>
  <si>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</si>
  <si>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</si>
  <si>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</si>
  <si>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</si>
  <si>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</si>
  <si>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</si>
  <si>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</si>
  <si>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</si>
  <si>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</si>
  <si>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</si>
  <si>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</si>
  <si>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</si>
  <si>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</si>
  <si>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</si>
  <si>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</si>
  <si>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</si>
  <si>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</si>
  <si>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</si>
  <si>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</si>
  <si>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</si>
  <si>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</si>
  <si>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</si>
  <si>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</si>
  <si>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</si>
  <si>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</si>
  <si>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</si>
  <si>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</si>
  <si>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</si>
  <si>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</si>
  <si>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</si>
  <si>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</si>
  <si>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</si>
  <si>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</si>
  <si>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</si>
  <si>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</si>
  <si>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</si>
  <si>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</si>
  <si>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</si>
  <si>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</si>
  <si>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</si>
  <si>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</si>
  <si>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</si>
  <si>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</si>
  <si>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</si>
  <si>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</si>
  <si>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</si>
  <si>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</si>
  <si>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</si>
  <si>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</si>
  <si>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</si>
  <si>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</si>
  <si>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</si>
  <si>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</si>
  <si>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</si>
  <si>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</si>
  <si>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</si>
  <si>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</si>
  <si>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</si>
  <si>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</si>
  <si>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</si>
  <si>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</si>
  <si>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</si>
  <si>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</si>
  <si>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</si>
  <si>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</si>
  <si>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</si>
  <si>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</si>
  <si>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</si>
  <si>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</si>
  <si>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</si>
  <si>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</si>
  <si>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</si>
  <si>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</si>
  <si>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</si>
  <si>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</si>
  <si>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</si>
  <si>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</si>
  <si>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</si>
  <si>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</si>
  <si>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</si>
  <si>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</si>
  <si>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</si>
  <si>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</si>
  <si>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</si>
  <si>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</si>
  <si>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</si>
  <si>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</si>
  <si>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</si>
  <si>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</si>
  <si>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</si>
  <si>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</si>
  <si>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</si>
  <si>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</si>
  <si>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</si>
  <si>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</si>
  <si>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</si>
  <si>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</si>
  <si>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</si>
  <si>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</si>
  <si>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</si>
  <si>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</si>
  <si>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</si>
  <si>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</si>
  <si>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</si>
  <si>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</si>
  <si>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</si>
  <si>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</si>
  <si>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</si>
  <si>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</si>
  <si>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</si>
  <si>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</si>
  <si>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</si>
  <si>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</si>
  <si>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</si>
  <si>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</si>
  <si>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</si>
  <si>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</si>
  <si>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</si>
  <si>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</si>
  <si>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</si>
  <si>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</si>
  <si>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</si>
  <si>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</si>
  <si>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</si>
  <si>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</si>
  <si>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</si>
  <si>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</si>
  <si>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</si>
  <si>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</si>
  <si>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</si>
  <si>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</si>
  <si>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</si>
  <si>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</si>
  <si>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</si>
  <si>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</si>
  <si>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</si>
  <si>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</si>
  <si>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</si>
  <si>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</si>
  <si>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</si>
  <si>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</si>
  <si>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</si>
  <si>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</si>
  <si>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</si>
  <si>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</si>
  <si>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</si>
  <si>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</si>
  <si>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</si>
  <si>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</si>
  <si>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</si>
  <si>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</si>
  <si>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</si>
  <si>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</si>
  <si>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</si>
  <si>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</si>
  <si>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</si>
  <si>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</si>
  <si>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</si>
  <si>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</si>
  <si>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</si>
  <si>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</si>
  <si>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</si>
  <si>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</si>
  <si>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</si>
  <si>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</si>
  <si>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</si>
  <si>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</si>
  <si>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</si>
  <si>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</si>
  <si>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</si>
  <si>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</si>
  <si>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</si>
  <si>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</si>
  <si>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</si>
  <si>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</si>
  <si>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</si>
  <si>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</si>
  <si>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</si>
  <si>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</si>
  <si>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</si>
  <si>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</si>
  <si>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</si>
  <si>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</si>
  <si>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</si>
  <si>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</si>
  <si>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</si>
  <si>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</si>
  <si>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</si>
  <si>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</si>
  <si>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</si>
  <si>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</si>
  <si>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</si>
  <si>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</si>
  <si>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</si>
  <si>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</si>
  <si>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</si>
  <si>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</si>
  <si>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</si>
  <si>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</si>
  <si>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</si>
  <si>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</si>
  <si>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</si>
  <si>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</si>
  <si>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</si>
  <si>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</si>
  <si>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</si>
  <si>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</si>
  <si>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</si>
  <si>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</si>
  <si>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</si>
  <si>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</si>
  <si>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</si>
  <si>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</si>
  <si>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</si>
  <si>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</si>
  <si>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</si>
  <si>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</si>
  <si>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</si>
  <si>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</si>
  <si>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</si>
  <si>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</si>
  <si>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</si>
  <si>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</si>
  <si>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</si>
  <si>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</si>
  <si>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</si>
  <si>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</si>
  <si>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</si>
  <si>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</si>
  <si>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</si>
  <si>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</si>
  <si>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</si>
  <si>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</si>
  <si>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</si>
  <si>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</si>
  <si>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</si>
  <si>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</si>
  <si>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</si>
  <si>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</si>
  <si>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</si>
  <si>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</si>
  <si>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</si>
  <si>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</si>
  <si>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</si>
  <si>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</si>
  <si>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</si>
  <si>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</si>
  <si>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</si>
  <si>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</si>
  <si>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</si>
  <si>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</si>
  <si>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</si>
  <si>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</si>
  <si>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</si>
  <si>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</si>
  <si>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</si>
  <si>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</si>
  <si>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</si>
  <si>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</si>
  <si>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</si>
  <si>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</si>
  <si>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</si>
  <si>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</si>
  <si>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</si>
  <si>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</si>
  <si>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</si>
  <si>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</si>
  <si>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</si>
  <si>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</si>
  <si>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</si>
  <si>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</si>
  <si>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</si>
  <si>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</si>
  <si>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</si>
  <si>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</si>
  <si>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</si>
  <si>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</si>
  <si>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</si>
  <si>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</si>
  <si>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</si>
  <si>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</si>
  <si>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</si>
  <si>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</si>
  <si>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</si>
  <si>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</si>
  <si>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</si>
  <si>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</si>
  <si>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</si>
  <si>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</si>
  <si>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</si>
  <si>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</si>
  <si>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</si>
  <si>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</si>
  <si>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</si>
  <si>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</si>
  <si>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</si>
  <si>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</si>
  <si>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</si>
  <si>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</si>
  <si>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</si>
  <si>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</si>
  <si>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</si>
  <si>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</si>
  <si>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</si>
  <si>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</si>
  <si>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</si>
  <si>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</si>
  <si>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</si>
  <si>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</si>
  <si>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</si>
  <si>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</si>
  <si>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</si>
  <si>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</si>
  <si>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</si>
  <si>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</si>
  <si>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</si>
  <si>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</si>
  <si>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</si>
  <si>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</si>
  <si>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</si>
  <si>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</si>
  <si>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</si>
  <si>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</si>
  <si>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</si>
  <si>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</si>
  <si>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</si>
  <si>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</si>
  <si>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</si>
  <si>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</si>
  <si>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</si>
  <si>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</si>
  <si>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</si>
  <si>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</si>
  <si>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</si>
  <si>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</si>
  <si>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</si>
  <si>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</si>
  <si>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</si>
  <si>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</si>
  <si>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</si>
  <si>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</si>
  <si>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</si>
  <si>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</si>
  <si>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</si>
  <si>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</si>
  <si>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</si>
  <si>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</si>
  <si>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</si>
  <si>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</si>
  <si>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</si>
  <si>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</si>
  <si>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</si>
  <si>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</si>
  <si>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</si>
  <si>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</si>
  <si>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</si>
  <si>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</si>
  <si>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</si>
  <si>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</si>
  <si>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</si>
  <si>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</si>
  <si>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</si>
  <si>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</si>
  <si>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</si>
  <si>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</si>
  <si>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</si>
  <si>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</si>
  <si>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</si>
  <si>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</si>
  <si>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</si>
  <si>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</si>
  <si>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</si>
  <si>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</si>
  <si>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</si>
  <si>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</si>
  <si>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</si>
  <si>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</si>
  <si>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</si>
  <si>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</si>
  <si>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</si>
  <si>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</si>
  <si>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</si>
  <si>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</si>
  <si>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</si>
  <si>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</si>
  <si>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</si>
  <si>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</si>
  <si>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</si>
  <si>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</si>
  <si>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</si>
  <si>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</si>
  <si>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</si>
  <si>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</si>
  <si>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</si>
  <si>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</si>
  <si>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</si>
  <si>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</si>
  <si>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</si>
  <si>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</si>
  <si>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</si>
  <si>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</si>
  <si>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</si>
  <si>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</si>
  <si>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</si>
  <si>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</si>
  <si>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</si>
  <si>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</si>
  <si>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</si>
  <si>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</si>
  <si>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</si>
  <si>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</si>
  <si>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</si>
  <si>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</si>
  <si>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</si>
  <si>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</si>
  <si>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</si>
  <si>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</si>
  <si>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</si>
  <si>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</si>
  <si>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</si>
  <si>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</si>
  <si>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</si>
  <si>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</si>
  <si>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</si>
  <si>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</si>
  <si>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</si>
  <si>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</si>
  <si>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</si>
  <si>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</si>
  <si>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</si>
  <si>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</si>
  <si>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</si>
  <si>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</si>
  <si>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</si>
  <si>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</si>
  <si>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</si>
  <si>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</si>
  <si>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</si>
  <si>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</si>
  <si>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</si>
  <si>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</si>
  <si>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</si>
  <si>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</si>
  <si>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</si>
  <si>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</si>
  <si>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</si>
  <si>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</si>
  <si>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</si>
  <si>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</si>
  <si>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</si>
  <si>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</si>
  <si>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</si>
  <si>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</si>
  <si>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</si>
  <si>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</si>
  <si>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</si>
  <si>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</si>
  <si>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</si>
  <si>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</si>
  <si>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</si>
  <si>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</si>
  <si>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</si>
  <si>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</si>
  <si>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</si>
  <si>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</si>
  <si>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</si>
  <si>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</si>
  <si>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</si>
  <si>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</si>
  <si>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</si>
  <si>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</si>
  <si>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</si>
  <si>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</si>
  <si>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</si>
  <si>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</si>
  <si>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</si>
  <si>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</si>
  <si>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</si>
  <si>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</si>
  <si>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</si>
  <si>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</si>
  <si>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</si>
  <si>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</si>
  <si>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</si>
  <si>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</si>
  <si>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</si>
  <si>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</si>
  <si>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</si>
  <si>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</si>
  <si>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</si>
  <si>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</si>
  <si>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</si>
  <si>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</si>
  <si>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</si>
  <si>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</si>
  <si>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</si>
  <si>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</si>
  <si>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</si>
  <si>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</si>
  <si>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</si>
  <si>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</si>
  <si>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</si>
  <si>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</si>
  <si>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</si>
  <si>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</si>
  <si>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</si>
  <si>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</si>
  <si>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</si>
  <si>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</si>
  <si>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</si>
  <si>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</si>
  <si>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</si>
  <si>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</si>
  <si>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</si>
  <si>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</si>
  <si>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</si>
  <si>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</si>
  <si>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</si>
  <si>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</si>
  <si>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</si>
  <si>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</si>
  <si>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</si>
  <si>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</si>
  <si>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</si>
  <si>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</si>
  <si>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</si>
  <si>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</si>
  <si>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</si>
  <si>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</si>
  <si>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</si>
  <si>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</si>
  <si>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</si>
  <si>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</si>
  <si>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</si>
  <si>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</si>
  <si>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</si>
  <si>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</si>
  <si>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</si>
  <si>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</si>
  <si>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</si>
  <si>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</si>
  <si>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</si>
  <si>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</si>
  <si>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</si>
  <si>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</si>
  <si>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</si>
  <si>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</si>
  <si>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</si>
  <si>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</si>
  <si>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</si>
  <si>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</si>
  <si>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</si>
  <si>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</si>
  <si>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</si>
  <si>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</si>
  <si>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</si>
  <si>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</si>
  <si>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</si>
  <si>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</si>
  <si>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</si>
  <si>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</si>
  <si>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</si>
  <si>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</si>
  <si>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</si>
  <si>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</si>
  <si>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</si>
  <si>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</si>
  <si>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</si>
  <si>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</si>
  <si>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</si>
  <si>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</si>
  <si>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</si>
  <si>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</si>
  <si>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</si>
  <si>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</si>
  <si>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</si>
  <si>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</si>
  <si>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</si>
  <si>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</si>
  <si>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</si>
  <si>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</si>
  <si>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</si>
  <si>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</si>
  <si>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</si>
  <si>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</si>
  <si>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</si>
  <si>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</si>
  <si>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</si>
  <si>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</si>
  <si>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</si>
  <si>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</si>
  <si>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</si>
  <si>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</si>
  <si>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</si>
  <si>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</si>
  <si>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</si>
  <si>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</si>
  <si>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</si>
  <si>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</si>
  <si>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</si>
  <si>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</si>
  <si>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</si>
  <si>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</si>
  <si>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</si>
  <si>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</si>
  <si>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</si>
  <si>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</si>
  <si>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</si>
  <si>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</si>
  <si>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</si>
  <si>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</si>
  <si>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</si>
  <si>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</si>
  <si>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</si>
  <si>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</si>
  <si>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</si>
  <si>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</si>
  <si>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</si>
  <si>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</si>
  <si>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</si>
  <si>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</si>
  <si>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</si>
  <si>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</si>
  <si>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</si>
  <si>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</si>
  <si>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</si>
  <si>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</si>
  <si>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</si>
  <si>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</si>
  <si>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</si>
  <si>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</si>
  <si>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</si>
  <si>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</si>
  <si>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</si>
  <si>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</si>
  <si>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</si>
  <si>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</si>
  <si>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</si>
  <si>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</si>
  <si>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</si>
  <si>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</si>
  <si>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</si>
  <si>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</si>
  <si>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</si>
  <si>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</si>
  <si>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</si>
  <si>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</si>
  <si>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</si>
  <si>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</si>
  <si>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</si>
  <si>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</si>
  <si>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</si>
  <si>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</si>
  <si>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</si>
  <si>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</si>
  <si>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</si>
  <si>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</si>
  <si>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</si>
  <si>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</si>
  <si>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</si>
  <si>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</si>
  <si>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</si>
  <si>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</si>
  <si>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</si>
  <si>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</si>
  <si>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</si>
  <si>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</si>
  <si>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</si>
  <si>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</si>
  <si>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</si>
  <si>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</si>
  <si>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</si>
  <si>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</si>
  <si>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</si>
  <si>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</si>
  <si>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</si>
  <si>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</si>
  <si>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</si>
  <si>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</si>
  <si>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</si>
  <si>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</si>
  <si>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</si>
  <si>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</si>
  <si>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</si>
  <si>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</si>
  <si>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</si>
  <si>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</si>
  <si>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</si>
  <si>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</si>
  <si>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</si>
  <si>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</si>
  <si>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</si>
  <si>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</si>
  <si>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</si>
  <si>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</si>
  <si>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</si>
  <si>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</si>
  <si>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</si>
  <si>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</si>
  <si>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</si>
  <si>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</si>
  <si>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</si>
  <si>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</si>
  <si>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</si>
  <si>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</si>
  <si>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</si>
  <si>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</si>
  <si>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</si>
  <si>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</si>
  <si>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</si>
  <si>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</si>
  <si>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</si>
  <si>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</si>
  <si>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</si>
  <si>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</si>
  <si>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</si>
  <si>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</si>
  <si>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</si>
  <si>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</si>
  <si>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</si>
  <si>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</si>
  <si>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</si>
  <si>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</si>
  <si>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</si>
  <si>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</si>
  <si>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</si>
  <si>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</si>
  <si>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</si>
  <si>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</si>
  <si>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</si>
  <si>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</si>
  <si>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</si>
  <si>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</si>
  <si>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</si>
  <si>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</si>
  <si>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</si>
  <si>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</si>
  <si>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</si>
  <si>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</si>
  <si>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</si>
  <si>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</si>
  <si>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</si>
  <si>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</si>
  <si>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</si>
  <si>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</si>
  <si>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</si>
  <si>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</si>
  <si>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</si>
  <si>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</si>
  <si>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</si>
  <si>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</si>
  <si>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</si>
  <si>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</si>
  <si>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</si>
  <si>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</si>
  <si>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</si>
  <si>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</si>
  <si>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</si>
  <si>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</si>
  <si>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</si>
  <si>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</si>
  <si>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</si>
  <si>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</si>
  <si>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</si>
  <si>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</si>
  <si>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</si>
  <si>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</si>
  <si>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</si>
  <si>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</si>
  <si>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</si>
  <si>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</si>
  <si>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</si>
  <si>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</si>
  <si>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</si>
  <si>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</si>
  <si>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</si>
  <si>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</si>
  <si>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</si>
  <si>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</si>
  <si>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</si>
  <si>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</si>
  <si>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</si>
  <si>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</si>
  <si>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</si>
  <si>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</si>
  <si>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</si>
  <si>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</si>
  <si>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</si>
  <si>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</si>
  <si>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</si>
  <si>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</si>
  <si>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</si>
  <si>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</si>
  <si>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</si>
  <si>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</si>
  <si>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</si>
  <si>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</si>
  <si>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</si>
  <si>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</si>
  <si>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</si>
  <si>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</si>
  <si>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</si>
  <si>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</si>
  <si>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</si>
  <si>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</si>
  <si>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</si>
  <si>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</si>
  <si>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</si>
  <si>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</si>
  <si>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</si>
  <si>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</si>
  <si>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</si>
  <si>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</si>
  <si>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</si>
  <si>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</si>
  <si>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</si>
  <si>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</si>
  <si>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</si>
  <si>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</si>
  <si>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</si>
  <si>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</si>
  <si>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</si>
  <si>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</si>
  <si>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</si>
  <si>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</si>
  <si>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</si>
  <si>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</si>
  <si>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</si>
  <si>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</si>
  <si>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</si>
  <si>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</si>
  <si>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</si>
  <si>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</si>
  <si>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</si>
  <si>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</si>
  <si>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</si>
  <si>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</si>
  <si>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</si>
  <si>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</si>
  <si>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</si>
  <si>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</si>
  <si>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</si>
  <si>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</si>
  <si>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</si>
  <si>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</si>
  <si>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</si>
  <si>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</si>
  <si>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</si>
  <si>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</si>
  <si>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</si>
  <si>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</si>
  <si>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</si>
  <si>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</si>
  <si>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</si>
  <si>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</si>
  <si>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</si>
  <si>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</si>
  <si>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</si>
  <si>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</si>
  <si>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</si>
  <si>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</si>
  <si>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</si>
  <si>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</si>
  <si>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</si>
  <si>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</si>
  <si>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</si>
  <si>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</si>
  <si>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</si>
  <si>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</si>
  <si>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</si>
  <si>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</si>
  <si>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</si>
  <si>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</si>
  <si>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</si>
  <si>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</si>
  <si>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</si>
  <si>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</si>
  <si>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</si>
  <si>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</si>
  <si>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</si>
  <si>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</si>
  <si>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</si>
  <si>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</si>
  <si>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</si>
  <si>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</si>
  <si>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</si>
  <si>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</si>
  <si>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</si>
  <si>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</si>
  <si>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</si>
  <si>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</si>
  <si>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</si>
  <si>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</si>
  <si>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</si>
  <si>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</si>
  <si>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</si>
  <si>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</si>
  <si>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</si>
  <si>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</si>
  <si>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</si>
  <si>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</si>
  <si>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</si>
  <si>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</si>
  <si>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</si>
  <si>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</si>
  <si>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</si>
  <si>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</si>
  <si>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</si>
  <si>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</si>
  <si>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</si>
  <si>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</si>
  <si>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</si>
  <si>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</si>
  <si>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</si>
  <si>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</si>
  <si>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</si>
  <si>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</si>
  <si>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</si>
  <si>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</si>
  <si>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</si>
  <si>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</si>
  <si>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</si>
  <si>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</si>
  <si>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</si>
  <si>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</si>
  <si>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</si>
  <si>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</si>
  <si>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</si>
  <si>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</si>
  <si>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</si>
  <si>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</si>
  <si>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</si>
  <si>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</si>
  <si>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</si>
  <si>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</si>
  <si>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</si>
  <si>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</si>
  <si>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</si>
  <si>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</si>
  <si>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</si>
  <si>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</si>
  <si>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</si>
  <si>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</si>
  <si>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</si>
  <si>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</si>
  <si>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</si>
  <si>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</si>
  <si>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</si>
  <si>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</si>
  <si>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</si>
  <si>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</si>
  <si>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</si>
  <si>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</si>
  <si>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</si>
  <si>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</si>
  <si>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</si>
  <si>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</si>
  <si>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</si>
  <si>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</si>
  <si>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</si>
  <si>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</si>
  <si>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</si>
  <si>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</si>
  <si>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</si>
  <si>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</si>
  <si>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</si>
  <si>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</si>
  <si>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</si>
  <si>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</si>
  <si>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</si>
  <si>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</si>
  <si>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</si>
  <si>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</si>
  <si>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</si>
  <si>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</si>
  <si>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</si>
  <si>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</si>
  <si>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</si>
  <si>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</si>
  <si>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</si>
  <si>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</si>
  <si>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</si>
  <si>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</si>
  <si>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</si>
  <si>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</si>
  <si>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</si>
  <si>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</si>
  <si>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</si>
  <si>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</si>
  <si>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</si>
  <si>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</si>
  <si>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</si>
  <si>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</si>
  <si>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</si>
  <si>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</si>
  <si>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</si>
  <si>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</si>
  <si>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</si>
  <si>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</si>
  <si>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</si>
  <si>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</si>
  <si>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</si>
  <si>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</si>
  <si>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</si>
  <si>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</si>
  <si>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</si>
  <si>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</si>
  <si>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</si>
  <si>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</si>
  <si>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</si>
  <si>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</si>
  <si>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</si>
  <si>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</si>
  <si>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</si>
  <si>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</si>
  <si>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</si>
  <si>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</si>
  <si>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</si>
  <si>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</si>
  <si>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</si>
  <si>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</si>
  <si>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</si>
  <si>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</si>
  <si>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</si>
  <si>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</si>
  <si>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</si>
  <si>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</si>
  <si>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</si>
  <si>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</si>
  <si>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</si>
  <si>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</si>
  <si>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</si>
  <si>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</si>
  <si>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</si>
  <si>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</si>
  <si>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</si>
  <si>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</si>
  <si>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</si>
  <si>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</si>
  <si>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</si>
  <si>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</si>
  <si>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</si>
  <si>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</si>
  <si>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</si>
  <si>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</si>
  <si>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</si>
  <si>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</si>
  <si>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</si>
  <si>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</si>
  <si>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</si>
  <si>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</si>
  <si>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</si>
  <si>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</si>
  <si>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</si>
  <si>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</si>
  <si>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</si>
  <si>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</si>
  <si>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</si>
  <si>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</si>
  <si>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</si>
  <si>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</si>
  <si>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</si>
  <si>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</si>
  <si>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</si>
  <si>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</si>
  <si>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</si>
  <si>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</si>
  <si>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</si>
  <si>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</si>
  <si>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</si>
  <si>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</si>
  <si>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</si>
  <si>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</si>
  <si>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</si>
  <si>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</si>
  <si>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</si>
  <si>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</si>
  <si>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</si>
  <si>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</si>
  <si>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</si>
  <si>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</si>
  <si>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</si>
  <si>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</si>
  <si>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</si>
  <si>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</si>
  <si>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</si>
  <si>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</si>
  <si>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</si>
  <si>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</si>
  <si>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</si>
  <si>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</si>
  <si>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</si>
  <si>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</si>
  <si>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</si>
  <si>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</si>
  <si>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</si>
  <si>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</si>
  <si>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</si>
  <si>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</si>
  <si>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</si>
  <si>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</si>
  <si>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</si>
  <si>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</si>
  <si>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</si>
  <si>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</si>
  <si>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</si>
  <si>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</si>
  <si>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</si>
  <si>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</si>
  <si>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</si>
  <si>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</si>
  <si>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</si>
  <si>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</si>
  <si>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</si>
  <si>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</si>
  <si>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</si>
  <si>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</si>
  <si>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</si>
  <si>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</si>
  <si>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</si>
  <si>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</si>
  <si>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</si>
  <si>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</si>
  <si>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</si>
  <si>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</si>
  <si>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</si>
  <si>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</si>
  <si>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</si>
  <si>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</si>
  <si>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</si>
  <si>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</si>
  <si>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</si>
  <si>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</si>
  <si>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</si>
  <si>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</si>
  <si>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</si>
  <si>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</si>
  <si>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</si>
  <si>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</si>
  <si>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</si>
  <si>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</si>
  <si>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</si>
  <si>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</si>
  <si>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</si>
  <si>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</si>
  <si>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</si>
  <si>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</si>
  <si>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</si>
  <si>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</si>
  <si>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</si>
  <si>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</si>
  <si>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</si>
  <si>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</si>
  <si>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</si>
  <si>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</si>
  <si>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</si>
  <si>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</si>
  <si>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</si>
  <si>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</si>
  <si>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</si>
  <si>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</si>
  <si>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</si>
  <si>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</si>
  <si>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</si>
  <si>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</si>
  <si>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</si>
  <si>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</si>
  <si>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</si>
  <si>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</si>
  <si>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</si>
  <si>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</si>
  <si>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</si>
  <si>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</si>
  <si>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</si>
  <si>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</si>
  <si>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</si>
  <si>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</si>
  <si>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</si>
  <si>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</si>
  <si>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</si>
  <si>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</si>
  <si>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</si>
  <si>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</si>
  <si>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</si>
  <si>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</si>
  <si>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</si>
  <si>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</si>
  <si>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</si>
  <si>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</si>
  <si>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</si>
  <si>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</si>
  <si>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</si>
  <si>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</si>
  <si>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</si>
  <si>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</si>
  <si>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</si>
  <si>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</si>
  <si>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</si>
  <si>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</si>
  <si>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</si>
  <si>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</si>
  <si>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</si>
  <si>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</si>
  <si>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</si>
  <si>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</si>
  <si>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</si>
  <si>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</si>
  <si>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</si>
  <si>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</si>
  <si>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</si>
  <si>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</si>
  <si>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</si>
  <si>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</si>
  <si>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</si>
  <si>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</si>
  <si>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</si>
  <si>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</si>
  <si>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</si>
  <si>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</si>
  <si>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</si>
  <si>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</si>
  <si>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</si>
  <si>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</si>
  <si>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</si>
  <si>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</si>
  <si>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</si>
  <si>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</si>
  <si>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</si>
  <si>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</si>
  <si>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</si>
  <si>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</si>
  <si>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</si>
  <si>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</si>
  <si>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</si>
  <si>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</si>
  <si>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</si>
  <si>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</si>
  <si>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</si>
  <si>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</si>
  <si>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</si>
  <si>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</si>
  <si>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</si>
  <si>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</si>
  <si>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</si>
  <si>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</si>
  <si>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</si>
  <si>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</si>
  <si>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</si>
  <si>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</si>
  <si>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</si>
  <si>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</si>
  <si>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</si>
  <si>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</si>
  <si>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</si>
  <si>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</si>
  <si>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</si>
  <si>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</si>
  <si>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</si>
  <si>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</si>
  <si>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</si>
  <si>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</si>
  <si>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</si>
  <si>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</si>
  <si>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</si>
  <si>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</si>
  <si>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</si>
  <si>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</si>
  <si>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</si>
  <si>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</si>
  <si>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</si>
  <si>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</si>
  <si>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</si>
  <si>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</si>
  <si>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</si>
  <si>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</si>
  <si>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</si>
  <si>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</si>
  <si>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</si>
  <si>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</si>
  <si>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</si>
  <si>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</si>
  <si>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</si>
  <si>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</si>
  <si>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</si>
  <si>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</si>
  <si>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</si>
  <si>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</si>
  <si>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</si>
  <si>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</si>
  <si>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</si>
  <si>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</si>
  <si>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</si>
  <si>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</si>
  <si>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</si>
  <si>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</si>
  <si>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</si>
  <si>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</si>
  <si>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</si>
  <si>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</si>
  <si>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</si>
  <si>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</si>
  <si>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</si>
  <si>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</si>
  <si>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</si>
  <si>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</si>
  <si>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</si>
  <si>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</si>
  <si>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</si>
  <si>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</si>
  <si>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</si>
  <si>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</si>
  <si>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</si>
  <si>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</si>
  <si>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</si>
  <si>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</si>
  <si>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</si>
  <si>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</si>
  <si>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</si>
  <si>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</si>
  <si>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</si>
  <si>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</si>
  <si>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</si>
  <si>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</si>
  <si>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</si>
  <si>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</si>
  <si>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</si>
  <si>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</si>
  <si>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</si>
  <si>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</si>
  <si>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</si>
  <si>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</si>
  <si>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</si>
  <si>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</si>
  <si>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</si>
  <si>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</si>
  <si>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</si>
  <si>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</si>
  <si>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</si>
  <si>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</si>
  <si>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</si>
  <si>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</si>
  <si>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</si>
  <si>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</si>
  <si>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</si>
  <si>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</si>
  <si>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</si>
  <si>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</si>
  <si>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</si>
  <si>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</si>
  <si>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</si>
  <si>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</si>
  <si>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</si>
  <si>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</si>
  <si>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</si>
  <si>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</si>
  <si>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</si>
  <si>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</si>
  <si>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</si>
  <si>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</si>
  <si>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</si>
  <si>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</si>
  <si>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</si>
  <si>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</si>
  <si>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</si>
  <si>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</si>
  <si>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</si>
  <si>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</si>
  <si>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</si>
  <si>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</si>
  <si>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</si>
  <si>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</si>
  <si>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</si>
  <si>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</si>
  <si>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</si>
  <si>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</si>
  <si>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</si>
  <si>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</si>
  <si>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</si>
  <si>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</si>
  <si>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</si>
  <si>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</si>
  <si>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</si>
  <si>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</si>
  <si>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</si>
  <si>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</si>
  <si>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</si>
  <si>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</si>
  <si>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</si>
  <si>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</si>
  <si>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</si>
  <si>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</si>
  <si>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</si>
  <si>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</si>
  <si>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</si>
  <si>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</si>
  <si>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</si>
  <si>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</si>
  <si>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</si>
  <si>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</si>
  <si>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</si>
  <si>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</si>
  <si>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</si>
  <si>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</si>
  <si>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</si>
  <si>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</si>
  <si>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</si>
  <si>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</si>
  <si>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</si>
  <si>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</si>
  <si>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</si>
  <si>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</si>
  <si>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</si>
  <si>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</si>
  <si>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</si>
  <si>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</si>
  <si>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</si>
  <si>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</si>
  <si>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</si>
  <si>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</si>
  <si>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</si>
  <si>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</si>
  <si>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</si>
  <si>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</si>
  <si>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</si>
  <si>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</si>
  <si>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</si>
  <si>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</si>
  <si>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</si>
  <si>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</si>
  <si>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</si>
  <si>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</si>
  <si>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</si>
  <si>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</si>
  <si>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</si>
  <si>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</si>
  <si>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</si>
  <si>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</si>
  <si>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</si>
  <si>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</si>
  <si>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</si>
  <si>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</si>
  <si>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</si>
  <si>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</si>
  <si>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</si>
  <si>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</si>
  <si>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</si>
  <si>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</si>
  <si>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</si>
  <si>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</si>
  <si>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</si>
  <si>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</si>
  <si>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</si>
  <si>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</si>
  <si>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</si>
  <si>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</si>
  <si>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</si>
  <si>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</si>
  <si>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</si>
  <si>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</si>
  <si>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</si>
  <si>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</si>
  <si>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</si>
  <si>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</si>
  <si>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</si>
  <si>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</si>
  <si>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</si>
  <si>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</si>
  <si>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</si>
  <si>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</si>
  <si>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</si>
  <si>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</si>
  <si>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</si>
  <si>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</si>
  <si>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</si>
  <si>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</si>
  <si>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</si>
  <si>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</si>
  <si>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</si>
  <si>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</si>
  <si>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</si>
  <si>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</si>
  <si>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</si>
  <si>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</si>
  <si>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</si>
  <si>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</si>
  <si>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</si>
  <si>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</si>
  <si>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</si>
  <si>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</si>
  <si>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</si>
  <si>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</si>
  <si>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</si>
  <si>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</si>
  <si>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</si>
  <si>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</si>
  <si>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</si>
  <si>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</si>
  <si>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</si>
  <si>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</si>
  <si>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</si>
  <si>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</si>
  <si>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</si>
  <si>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</si>
  <si>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</si>
  <si>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</si>
  <si>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</si>
  <si>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</si>
  <si>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</si>
  <si>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</si>
  <si>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</si>
  <si>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</si>
  <si>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</si>
  <si>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</si>
  <si>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</si>
  <si>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</si>
  <si>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</si>
  <si>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</si>
  <si>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</si>
  <si>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</si>
  <si>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</si>
  <si>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</si>
  <si>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</si>
  <si>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</si>
  <si>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</si>
  <si>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</si>
  <si>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</si>
  <si>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</si>
  <si>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</si>
  <si>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</si>
  <si>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</si>
  <si>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</si>
  <si>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</si>
  <si>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</si>
  <si>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</si>
  <si>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</si>
  <si>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</si>
  <si>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</si>
  <si>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</si>
  <si>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</si>
  <si>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</si>
  <si>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</si>
  <si>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</si>
  <si>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</si>
  <si>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</si>
  <si>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</si>
  <si>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</si>
  <si>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</si>
  <si>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</si>
  <si>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</si>
  <si>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</si>
  <si>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</si>
  <si>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</si>
  <si>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</si>
  <si>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</si>
  <si>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</si>
  <si>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</si>
  <si>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</si>
  <si>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</si>
  <si>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</si>
  <si>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</si>
  <si>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</si>
  <si>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</si>
  <si>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</si>
  <si>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</si>
  <si>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</si>
  <si>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</si>
  <si>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</si>
  <si>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</si>
  <si>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</si>
  <si>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</si>
  <si>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</si>
  <si>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</si>
  <si>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</si>
  <si>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</si>
  <si>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</si>
  <si>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</si>
  <si>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</si>
  <si>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</si>
  <si>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</si>
  <si>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</si>
  <si>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</si>
  <si>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</si>
  <si>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</si>
  <si>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</si>
  <si>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</si>
  <si>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</si>
  <si>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</si>
  <si>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</si>
  <si>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</si>
  <si>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</si>
  <si>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</si>
  <si>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</si>
  <si>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</si>
  <si>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</si>
  <si>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</si>
  <si>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</si>
  <si>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</si>
  <si>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</si>
  <si>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</si>
  <si>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</si>
  <si>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</si>
  <si>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</si>
  <si>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</si>
  <si>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</si>
  <si>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</si>
  <si>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</si>
  <si>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</si>
  <si>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</si>
  <si>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</si>
  <si>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</si>
  <si>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</si>
  <si>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</si>
  <si>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</si>
  <si>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</si>
  <si>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</si>
  <si>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</si>
  <si>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</si>
  <si>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</si>
  <si>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</si>
  <si>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</si>
  <si>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</si>
  <si>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</si>
  <si>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</si>
  <si>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</si>
  <si>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</si>
  <si>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</si>
  <si>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</si>
  <si>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</si>
  <si>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</si>
  <si>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</si>
  <si>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</si>
  <si>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</si>
  <si>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</si>
  <si>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</si>
  <si>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</si>
  <si>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</si>
  <si>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</si>
  <si>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</si>
  <si>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</si>
  <si>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</si>
  <si>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</si>
  <si>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</si>
  <si>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</si>
  <si>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</si>
  <si>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</si>
  <si>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</si>
  <si>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</si>
  <si>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</si>
  <si>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</si>
  <si>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</si>
  <si>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</si>
  <si>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</si>
  <si>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</si>
  <si>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</si>
  <si>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</si>
  <si>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</si>
  <si>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</si>
  <si>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</si>
  <si>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</si>
  <si>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</si>
  <si>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</si>
  <si>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</si>
  <si>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</si>
  <si>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</si>
  <si>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</si>
  <si>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</si>
  <si>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</si>
  <si>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</si>
  <si>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</si>
  <si>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</si>
  <si>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</si>
  <si>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</si>
  <si>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</si>
  <si>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</si>
  <si>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</si>
  <si>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</si>
  <si>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</si>
  <si>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</si>
  <si>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</si>
  <si>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</si>
  <si>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</si>
  <si>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</si>
  <si>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</si>
  <si>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</si>
  <si>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</si>
  <si>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</si>
  <si>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</si>
  <si>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</si>
  <si>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</si>
  <si>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</si>
  <si>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</si>
  <si>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</si>
  <si>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</si>
  <si>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</si>
  <si>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</si>
  <si>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</si>
  <si>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</si>
  <si>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</si>
  <si>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</si>
  <si>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</si>
  <si>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</si>
  <si>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</si>
  <si>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</si>
  <si>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</si>
  <si>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</si>
  <si>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</si>
  <si>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</si>
  <si>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</si>
  <si>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</si>
  <si>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</si>
  <si>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</si>
  <si>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</si>
  <si>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</si>
  <si>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</si>
  <si>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</si>
  <si>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</si>
  <si>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</si>
  <si>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</si>
  <si>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</si>
  <si>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</si>
  <si>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</si>
  <si>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</si>
  <si>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</si>
  <si>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</si>
  <si>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</si>
  <si>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</si>
  <si>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</si>
  <si>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</si>
  <si>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</si>
  <si>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</si>
  <si>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</si>
  <si>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</si>
  <si>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</si>
  <si>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</si>
  <si>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</si>
  <si>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</si>
  <si>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</si>
  <si>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</si>
  <si>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</si>
  <si>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</si>
  <si>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</si>
  <si>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</si>
  <si>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</si>
  <si>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</si>
  <si>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</si>
  <si>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</si>
  <si>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</si>
  <si>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</si>
  <si>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</si>
  <si>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</si>
  <si>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</si>
  <si>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</si>
  <si>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</si>
  <si>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</si>
  <si>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</si>
  <si>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</si>
  <si>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</si>
  <si>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</si>
  <si>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</si>
  <si>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</si>
  <si>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</si>
  <si>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</si>
  <si>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</si>
  <si>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</si>
  <si>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</si>
  <si>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</si>
  <si>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</si>
  <si>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</si>
  <si>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</si>
  <si>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</si>
  <si>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</si>
  <si>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</si>
  <si>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</si>
  <si>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</si>
  <si>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</si>
  <si>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</si>
  <si>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</si>
  <si>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</si>
  <si>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</si>
  <si>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</si>
  <si>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</si>
  <si>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</si>
  <si>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</si>
  <si>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</si>
  <si>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</si>
  <si>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</si>
  <si>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</si>
  <si>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</si>
  <si>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</si>
  <si>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</si>
  <si>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</si>
  <si>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</si>
  <si>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</si>
  <si>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</si>
  <si>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</si>
  <si>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</si>
  <si>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</si>
  <si>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</si>
  <si>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</si>
  <si>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</si>
  <si>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</si>
  <si>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</si>
  <si>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</si>
  <si>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</si>
  <si>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</si>
  <si>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</si>
  <si>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</si>
  <si>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</si>
  <si>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</si>
  <si>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</si>
  <si>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</si>
  <si>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</si>
  <si>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</si>
  <si>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</si>
  <si>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</si>
  <si>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</si>
  <si>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</si>
  <si>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</si>
  <si>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</si>
  <si>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</si>
  <si>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</si>
  <si>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</si>
  <si>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</si>
  <si>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</si>
  <si>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</si>
  <si>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</si>
  <si>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</si>
  <si>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</si>
  <si>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</si>
  <si>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</si>
  <si>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</si>
  <si>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</si>
  <si>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</si>
  <si>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</si>
  <si>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</si>
  <si>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</si>
  <si>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</si>
  <si>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</si>
  <si>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</si>
  <si>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</si>
  <si>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</si>
  <si>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</si>
  <si>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</si>
  <si>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</si>
  <si>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</si>
  <si>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</si>
  <si>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</si>
  <si>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</si>
  <si>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</si>
  <si>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</si>
  <si>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</si>
  <si>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</si>
  <si>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</si>
  <si>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</si>
  <si>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</si>
  <si>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</si>
  <si>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</si>
  <si>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</si>
  <si>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</si>
  <si>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</si>
  <si>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</si>
  <si>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</si>
  <si>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</si>
  <si>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</si>
  <si>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</si>
  <si>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</si>
  <si>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</si>
  <si>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</si>
  <si>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</si>
  <si>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</si>
  <si>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</si>
  <si>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</si>
  <si>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</si>
  <si>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</si>
  <si>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</si>
  <si>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</si>
  <si>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</si>
  <si>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</si>
  <si>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</si>
  <si>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</si>
  <si>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</si>
  <si>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</si>
  <si>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</si>
  <si>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</si>
  <si>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</si>
  <si>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</si>
  <si>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</si>
  <si>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</si>
  <si>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</si>
  <si>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</si>
  <si>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</si>
  <si>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</si>
  <si>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</si>
  <si>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</si>
  <si>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</si>
  <si>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</si>
  <si>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</si>
  <si>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</si>
  <si>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</si>
  <si>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</si>
  <si>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</si>
  <si>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</si>
  <si>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</si>
  <si>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</si>
  <si>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</si>
  <si>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</si>
  <si>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</si>
  <si>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</si>
  <si>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</si>
  <si>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</si>
  <si>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</si>
  <si>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</si>
  <si>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</si>
  <si>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</si>
  <si>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</si>
  <si>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</si>
  <si>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</si>
  <si>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</si>
  <si>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</si>
  <si>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</si>
  <si>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</si>
  <si>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</si>
  <si>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</si>
  <si>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</si>
  <si>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</si>
  <si>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</si>
  <si>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</si>
  <si>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</si>
  <si>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</si>
  <si>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</si>
  <si>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</si>
  <si>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</si>
  <si>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</si>
  <si>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</si>
  <si>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</si>
  <si>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</si>
  <si>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</si>
  <si>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</si>
  <si>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</si>
  <si>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</si>
  <si>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</si>
  <si>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</si>
  <si>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</si>
  <si>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</si>
  <si>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</si>
  <si>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</si>
  <si>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</si>
  <si>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</si>
  <si>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</si>
  <si>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</si>
  <si>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</si>
  <si>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</si>
  <si>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</si>
  <si>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</si>
  <si>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</si>
  <si>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</si>
  <si>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</si>
  <si>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</si>
  <si>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</si>
  <si>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</si>
  <si>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</si>
  <si>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</si>
  <si>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</si>
  <si>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</si>
  <si>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</si>
  <si>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</si>
  <si>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</si>
  <si>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</si>
  <si>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</si>
  <si>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</si>
  <si>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</si>
  <si>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</si>
  <si>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</si>
  <si>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</si>
  <si>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</si>
  <si>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</si>
  <si>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</si>
  <si>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</si>
  <si>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</si>
  <si>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</si>
  <si>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</si>
  <si>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</si>
  <si>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</si>
  <si>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</si>
  <si>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</si>
  <si>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</si>
  <si>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</si>
  <si>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</si>
  <si>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</si>
  <si>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</si>
  <si>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</si>
  <si>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</si>
  <si>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</si>
  <si>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</si>
  <si>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</si>
  <si>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</si>
  <si>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</si>
  <si>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</si>
  <si>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</si>
  <si>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</si>
  <si>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</si>
  <si>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</si>
  <si>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</si>
  <si>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</si>
  <si>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</si>
  <si>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</si>
  <si>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</si>
  <si>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</si>
  <si>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</si>
  <si>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</si>
  <si>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</si>
  <si>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</si>
  <si>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</si>
  <si>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</si>
  <si>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</si>
  <si>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</si>
  <si>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</si>
  <si>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</si>
  <si>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</si>
  <si>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</si>
  <si>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</si>
  <si>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</si>
  <si>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</si>
  <si>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</si>
  <si>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</si>
  <si>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</si>
  <si>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</si>
  <si>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</si>
  <si>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</si>
  <si>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</si>
  <si>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</si>
  <si>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</si>
  <si>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</si>
  <si>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</si>
  <si>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</si>
  <si>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</si>
  <si>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</si>
  <si>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</si>
  <si>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</si>
  <si>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</si>
  <si>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</si>
  <si>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</si>
  <si>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</si>
  <si>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</si>
  <si>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</si>
  <si>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</si>
  <si>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</si>
  <si>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</si>
  <si>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</si>
  <si>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</si>
  <si>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</si>
  <si>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</si>
  <si>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</si>
  <si>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</si>
  <si>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</si>
  <si>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</si>
  <si>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</si>
  <si>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</si>
  <si>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</si>
  <si>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</si>
  <si>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</si>
  <si>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</si>
  <si>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</si>
  <si>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</si>
  <si>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</si>
  <si>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</si>
  <si>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</si>
  <si>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</si>
  <si>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</si>
  <si>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</si>
  <si>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</si>
  <si>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</si>
  <si>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</si>
  <si>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</si>
  <si>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</si>
  <si>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</si>
  <si>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</si>
  <si>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</si>
  <si>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</si>
  <si>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</si>
  <si>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</si>
  <si>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</si>
  <si>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</si>
  <si>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</si>
  <si>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</si>
  <si>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</si>
  <si>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</si>
  <si>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</si>
  <si>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</si>
  <si>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</si>
  <si>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</si>
  <si>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</si>
  <si>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</si>
  <si>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</si>
  <si>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</si>
  <si>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</si>
  <si>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</si>
  <si>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</si>
  <si>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</si>
  <si>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</si>
  <si>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</si>
  <si>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</si>
  <si>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</si>
  <si>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</si>
  <si>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</si>
  <si>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</si>
  <si>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</si>
  <si>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</si>
  <si>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</si>
  <si>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</si>
  <si>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</si>
  <si>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</si>
  <si>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</si>
  <si>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</si>
  <si>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</si>
  <si>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</si>
  <si>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</si>
  <si>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</si>
  <si>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</si>
  <si>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</si>
  <si>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</si>
  <si>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</si>
  <si>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</si>
  <si>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</si>
  <si>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</si>
  <si>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</si>
  <si>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</si>
  <si>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</si>
  <si>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</si>
  <si>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</si>
  <si>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</si>
  <si>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</si>
  <si>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</si>
  <si>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</si>
  <si>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</si>
  <si>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</si>
  <si>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</si>
  <si>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</si>
  <si>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</si>
  <si>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</si>
  <si>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</si>
  <si>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</si>
  <si>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</si>
  <si>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</si>
  <si>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</si>
  <si>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</si>
  <si>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</si>
  <si>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</si>
  <si>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</si>
  <si>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</si>
  <si>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</si>
  <si>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</si>
  <si>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</si>
  <si>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</si>
  <si>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</si>
  <si>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</si>
  <si>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</si>
  <si>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</si>
  <si>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</si>
  <si>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</si>
  <si>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</si>
  <si>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</si>
  <si>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</si>
  <si>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</si>
  <si>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</si>
  <si>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</si>
  <si>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</si>
  <si>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</si>
  <si>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</si>
  <si>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</si>
  <si>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</si>
  <si>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</si>
  <si>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</si>
  <si>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</si>
  <si>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</si>
  <si>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</si>
  <si>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</si>
  <si>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</si>
  <si>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</si>
  <si>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</si>
  <si>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</si>
  <si>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</si>
  <si>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</si>
  <si>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</si>
  <si>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</si>
  <si>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</si>
  <si>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</si>
  <si>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</si>
  <si>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</si>
  <si>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</si>
  <si>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</si>
  <si>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</si>
  <si>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</si>
  <si>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</si>
  <si>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</si>
  <si>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</si>
  <si>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</si>
  <si>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</si>
  <si>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</si>
  <si>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</si>
  <si>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</si>
  <si>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</si>
  <si>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</si>
  <si>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</si>
  <si>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</si>
  <si>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</si>
  <si>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</si>
  <si>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</si>
  <si>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</si>
  <si>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</si>
  <si>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</si>
  <si>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</si>
  <si>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</si>
  <si>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</si>
  <si>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</si>
  <si>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</si>
  <si>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</si>
  <si>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</si>
  <si>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</si>
  <si>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</si>
  <si>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</si>
  <si>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</si>
  <si>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</si>
  <si>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</si>
  <si>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</si>
  <si>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</si>
  <si>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</si>
  <si>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</si>
  <si>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</si>
  <si>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</si>
  <si>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</si>
  <si>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</si>
  <si>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</si>
  <si>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</si>
  <si>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</si>
  <si>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</si>
  <si>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</si>
  <si>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</si>
  <si>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</si>
  <si>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</si>
  <si>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</si>
  <si>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</si>
  <si>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</si>
  <si>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</si>
  <si>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</si>
  <si>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</si>
  <si>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</si>
  <si>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</si>
  <si>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</si>
  <si>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</si>
  <si>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</si>
  <si>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</si>
  <si>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</si>
  <si>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</si>
  <si>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</si>
  <si>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</si>
  <si>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</si>
  <si>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</si>
  <si>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</si>
  <si>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</si>
  <si>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</si>
  <si>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</si>
  <si>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</si>
  <si>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</si>
  <si>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</si>
  <si>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</si>
  <si>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</si>
  <si>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</si>
  <si>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</si>
  <si>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</si>
  <si>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</si>
  <si>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</si>
  <si>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</si>
  <si>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</si>
  <si>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</si>
  <si>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</si>
  <si>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</si>
  <si>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</si>
  <si>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</si>
  <si>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</si>
  <si>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</si>
  <si>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</si>
  <si>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</si>
  <si>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</si>
  <si>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</si>
  <si>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</si>
  <si>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</si>
  <si>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</si>
  <si>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</si>
  <si>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</si>
  <si>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</si>
  <si>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</si>
  <si>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</si>
  <si>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</si>
  <si>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</si>
  <si>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</si>
  <si>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</si>
  <si>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</si>
  <si>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</si>
  <si>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</si>
  <si>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</si>
  <si>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</si>
  <si>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</si>
  <si>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</si>
  <si>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</si>
  <si>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</si>
  <si>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</si>
  <si>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</si>
  <si>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</si>
  <si>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</si>
  <si>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</si>
  <si>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</si>
  <si>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</si>
  <si>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</si>
  <si>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</si>
  <si>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</si>
  <si>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</si>
  <si>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</si>
  <si>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</si>
  <si>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</si>
  <si>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</si>
  <si>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</si>
  <si>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</si>
  <si>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</si>
  <si>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</si>
  <si>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</si>
  <si>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</si>
  <si>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</si>
  <si>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</si>
  <si>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</si>
  <si>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</si>
  <si>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</si>
  <si>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</si>
  <si>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</si>
  <si>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</si>
  <si>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</si>
  <si>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</si>
  <si>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</si>
  <si>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</si>
  <si>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</si>
  <si>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</si>
  <si>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</si>
  <si>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</si>
  <si>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</si>
  <si>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</si>
  <si>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</si>
  <si>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</si>
  <si>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</si>
  <si>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</si>
  <si>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</si>
  <si>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</si>
  <si>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</si>
  <si>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</si>
  <si>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</si>
  <si>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</si>
  <si>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</si>
  <si>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</si>
  <si>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</si>
  <si>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</si>
  <si>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</si>
  <si>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</si>
  <si>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</si>
  <si>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</si>
  <si>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</si>
  <si>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</si>
  <si>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</si>
  <si>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</si>
  <si>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</si>
  <si>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</si>
  <si>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</si>
  <si>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</si>
  <si>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</si>
  <si>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</si>
  <si>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</si>
  <si>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</si>
  <si>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</si>
  <si>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</si>
  <si>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</si>
  <si>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</si>
  <si>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</si>
  <si>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</si>
  <si>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</si>
  <si>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</si>
  <si>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</si>
  <si>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</si>
  <si>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</si>
  <si>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</si>
  <si>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</si>
  <si>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</si>
  <si>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</si>
  <si>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</si>
  <si>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</si>
  <si>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</si>
  <si>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</si>
  <si>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</si>
  <si>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</si>
  <si>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</si>
  <si>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</si>
  <si>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</si>
  <si>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</si>
  <si>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</si>
  <si>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</si>
  <si>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</si>
  <si>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</si>
  <si>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</si>
  <si>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</si>
  <si>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</si>
  <si>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</si>
  <si>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</si>
  <si>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</si>
  <si>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</si>
  <si>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</si>
  <si>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</si>
  <si>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</si>
  <si>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</si>
  <si>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</si>
  <si>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</si>
  <si>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</si>
  <si>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</si>
  <si>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</si>
  <si>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</si>
  <si>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</si>
  <si>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</si>
  <si>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</si>
  <si>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</si>
  <si>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</si>
  <si>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</si>
  <si>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</si>
  <si>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</si>
  <si>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</si>
  <si>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</si>
  <si>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</si>
  <si>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</si>
  <si>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</si>
  <si>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</si>
  <si>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</si>
  <si>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</si>
  <si>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</si>
  <si>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</si>
  <si>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</si>
  <si>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</si>
  <si>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</si>
  <si>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</si>
  <si>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</si>
  <si>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</si>
  <si>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</si>
  <si>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</si>
  <si>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</si>
  <si>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</si>
  <si>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</si>
  <si>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</si>
  <si>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</si>
  <si>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</si>
  <si>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</si>
  <si>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</si>
  <si>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</si>
  <si>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</si>
  <si>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</si>
  <si>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</si>
  <si>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</si>
  <si>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</si>
  <si>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</si>
  <si>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</si>
  <si>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</si>
  <si>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</si>
  <si>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</si>
  <si>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</si>
  <si>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</si>
  <si>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</si>
  <si>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</si>
  <si>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</si>
  <si>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</si>
  <si>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</si>
  <si>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</si>
  <si>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</si>
  <si>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</si>
  <si>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</si>
  <si>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</si>
  <si>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</si>
  <si>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</si>
  <si>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</si>
  <si>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</si>
  <si>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</si>
  <si>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</si>
  <si>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</si>
  <si>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</si>
  <si>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</si>
  <si>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</si>
  <si>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</si>
  <si>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</si>
  <si>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</si>
  <si>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</si>
  <si>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</si>
  <si>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</si>
  <si>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</si>
  <si>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</si>
  <si>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</si>
  <si>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</si>
  <si>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</si>
  <si>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</si>
  <si>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</si>
  <si>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</si>
  <si>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</si>
  <si>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</si>
  <si>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</si>
  <si>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</si>
  <si>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</si>
  <si>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</si>
  <si>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</si>
  <si>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</si>
  <si>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</si>
  <si>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</si>
  <si>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</si>
  <si>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</si>
  <si>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</si>
  <si>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</si>
  <si>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</si>
  <si>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</si>
  <si>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</si>
  <si>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</si>
  <si>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</si>
  <si>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</si>
  <si>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</si>
  <si>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</si>
  <si>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</si>
  <si>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</si>
  <si>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</si>
  <si>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</si>
  <si>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</si>
  <si>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</si>
  <si>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</si>
  <si>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</si>
  <si>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</si>
  <si>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</si>
  <si>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</si>
  <si>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</si>
  <si>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</si>
  <si>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</si>
  <si>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</si>
  <si>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</si>
  <si>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</si>
  <si>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</si>
  <si>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</si>
  <si>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</si>
  <si>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</si>
  <si>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</si>
  <si>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</si>
  <si>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</si>
  <si>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</si>
  <si>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</si>
  <si>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</si>
  <si>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</si>
  <si>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</si>
  <si>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</si>
  <si>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</si>
  <si>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</si>
  <si>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</si>
  <si>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</si>
  <si>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</si>
  <si>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</si>
  <si>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</si>
  <si>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</si>
  <si>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</si>
  <si>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</si>
  <si>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</si>
  <si>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</si>
  <si>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</si>
  <si>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</si>
  <si>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</si>
  <si>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</si>
  <si>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</si>
  <si>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</si>
  <si>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</si>
  <si>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</si>
  <si>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</si>
  <si>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</si>
  <si>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</si>
  <si>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</si>
  <si>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</si>
  <si>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</si>
  <si>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</si>
  <si>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</si>
  <si>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</si>
  <si>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</si>
  <si>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</si>
  <si>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</si>
  <si>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</si>
  <si>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</si>
  <si>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</si>
  <si>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</si>
  <si>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</si>
  <si>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</si>
  <si>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</si>
  <si>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</si>
  <si>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</si>
  <si>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</si>
  <si>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</si>
  <si>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</si>
  <si>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</si>
  <si>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</si>
  <si>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</si>
  <si>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</si>
  <si>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</si>
  <si>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</si>
  <si>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</si>
  <si>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</si>
  <si>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</si>
  <si>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</si>
  <si>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</si>
  <si>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</si>
  <si>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</si>
  <si>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</si>
  <si>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</si>
  <si>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</si>
  <si>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</si>
  <si>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</si>
  <si>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</si>
  <si>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</si>
  <si>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</si>
  <si>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</si>
  <si>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</si>
  <si>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</si>
  <si>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</si>
  <si>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</si>
  <si>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</si>
  <si>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</si>
  <si>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</si>
  <si>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</si>
  <si>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</si>
  <si>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</si>
  <si>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</si>
  <si>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</si>
  <si>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</si>
  <si>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</si>
  <si>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</si>
  <si>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</si>
  <si>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</si>
  <si>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</si>
  <si>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</si>
  <si>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</si>
  <si>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</si>
  <si>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</si>
  <si>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</si>
  <si>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</si>
  <si>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</si>
  <si>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</si>
  <si>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</si>
  <si>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</si>
  <si>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</si>
  <si>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</si>
  <si>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</si>
  <si>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</si>
  <si>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</si>
  <si>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</si>
  <si>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</si>
  <si>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</si>
  <si>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</si>
  <si>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</si>
  <si>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</si>
  <si>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</si>
  <si>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</si>
  <si>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</si>
  <si>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</si>
  <si>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</si>
  <si>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</si>
  <si>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</si>
  <si>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</si>
  <si>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</si>
  <si>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</si>
  <si>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</si>
  <si>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</si>
  <si>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</si>
  <si>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</si>
  <si>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</si>
  <si>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</si>
  <si>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</si>
  <si>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</si>
  <si>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</si>
  <si>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</si>
  <si>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</si>
  <si>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</si>
  <si>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</si>
  <si>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</si>
  <si>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</si>
  <si>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</si>
  <si>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</si>
  <si>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</si>
  <si>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</si>
  <si>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</si>
  <si>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</si>
  <si>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</si>
  <si>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</si>
  <si>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</si>
  <si>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</si>
  <si>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</si>
  <si>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</si>
  <si>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</si>
  <si>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</si>
  <si>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</si>
  <si>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</si>
  <si>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</si>
  <si>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</si>
  <si>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</si>
  <si>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</si>
  <si>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</si>
  <si>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</si>
  <si>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</si>
  <si>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</si>
  <si>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</si>
  <si>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</si>
  <si>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</si>
  <si>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</si>
  <si>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</si>
  <si>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</si>
  <si>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</si>
  <si>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</si>
  <si>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</si>
  <si>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</si>
  <si>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</si>
  <si>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</si>
  <si>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</si>
  <si>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</si>
  <si>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</si>
  <si>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</si>
  <si>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</si>
  <si>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</si>
  <si>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</si>
  <si>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</si>
  <si>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</si>
  <si>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</si>
  <si>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</si>
  <si>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</si>
  <si>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</si>
  <si>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</si>
  <si>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</si>
  <si>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</si>
  <si>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</si>
  <si>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</si>
  <si>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</si>
  <si>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</si>
  <si>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</si>
  <si>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</si>
  <si>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</si>
  <si>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</si>
  <si>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</si>
  <si>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</si>
  <si>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</si>
  <si>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</si>
  <si>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</si>
  <si>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</si>
  <si>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</si>
  <si>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</si>
  <si>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</si>
  <si>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</si>
  <si>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</si>
  <si>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</si>
  <si>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</si>
  <si>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</si>
  <si>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</si>
  <si>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</si>
  <si>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</si>
  <si>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</si>
  <si>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</si>
  <si>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</si>
  <si>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</si>
  <si>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</si>
  <si>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</si>
  <si>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</si>
  <si>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</si>
  <si>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</si>
  <si>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</si>
  <si>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</si>
  <si>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</si>
  <si>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</si>
  <si>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</si>
  <si>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</si>
  <si>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</si>
  <si>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</si>
  <si>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</si>
  <si>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</si>
  <si>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</si>
  <si>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</si>
  <si>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</si>
  <si>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</si>
  <si>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</si>
  <si>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</si>
  <si>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</si>
  <si>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</si>
  <si>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</si>
  <si>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</si>
  <si>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</si>
  <si>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</si>
  <si>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</si>
  <si>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</si>
  <si>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</si>
  <si>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</si>
  <si>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</si>
  <si>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</si>
  <si>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</si>
  <si>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</si>
  <si>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</si>
  <si>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</si>
  <si>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</si>
  <si>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</si>
  <si>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</si>
  <si>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</si>
  <si>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</si>
  <si>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</si>
  <si>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</si>
  <si>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</si>
  <si>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</si>
  <si>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</si>
  <si>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</si>
  <si>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</si>
  <si>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</si>
  <si>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</si>
  <si>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</si>
  <si>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</si>
  <si>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</si>
  <si>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</si>
  <si>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</si>
  <si>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</si>
  <si>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</si>
  <si>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</si>
  <si>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</si>
  <si>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</si>
  <si>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</si>
  <si>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</si>
  <si>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</si>
  <si>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</si>
  <si>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</si>
  <si>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</si>
  <si>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</si>
  <si>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</si>
  <si>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</si>
  <si>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</si>
  <si>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</si>
  <si>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</si>
  <si>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</si>
  <si>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</si>
  <si>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</si>
  <si>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</si>
  <si>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</si>
  <si>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</si>
  <si>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</si>
  <si>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</si>
  <si>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</si>
  <si>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</si>
  <si>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</si>
  <si>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</si>
  <si>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</si>
  <si>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</si>
  <si>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</si>
  <si>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</si>
  <si>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</si>
  <si>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</si>
  <si>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</si>
  <si>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</si>
  <si>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</si>
  <si>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</si>
  <si>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</si>
  <si>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</si>
  <si>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</si>
  <si>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</si>
  <si>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</si>
  <si>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</si>
  <si>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</si>
  <si>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</si>
  <si>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</si>
  <si>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</si>
  <si>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</si>
  <si>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</si>
  <si>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</si>
  <si>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</si>
  <si>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</si>
  <si>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</si>
  <si>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</si>
  <si>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</si>
  <si>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</si>
  <si>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</si>
  <si>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</si>
  <si>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</si>
  <si>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</si>
  <si>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</si>
  <si>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</si>
  <si>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</si>
  <si>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</si>
  <si>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</si>
  <si>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</si>
  <si>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</si>
  <si>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</si>
  <si>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</si>
  <si>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</si>
  <si>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</si>
  <si>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</si>
  <si>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</si>
  <si>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</si>
  <si>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</si>
  <si>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</si>
  <si>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</si>
  <si>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</si>
  <si>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</si>
  <si>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</si>
  <si>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</si>
  <si>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</si>
  <si>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</si>
  <si>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</si>
  <si>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</si>
  <si>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</si>
  <si>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</si>
  <si>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</si>
  <si>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</si>
  <si>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</si>
  <si>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</si>
  <si>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</si>
  <si>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</si>
  <si>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</si>
  <si>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</si>
  <si>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</si>
  <si>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</si>
  <si>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</si>
  <si>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</si>
  <si>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</si>
  <si>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</si>
  <si>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</si>
  <si>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</si>
  <si>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</si>
  <si>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</si>
  <si>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</si>
  <si>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</si>
  <si>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</si>
  <si>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</si>
  <si>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</si>
  <si>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</si>
  <si>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</si>
  <si>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</si>
  <si>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</si>
  <si>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</si>
  <si>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</si>
  <si>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</si>
  <si>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</si>
  <si>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</si>
  <si>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</si>
  <si>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</si>
  <si>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</si>
  <si>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</si>
  <si>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</si>
  <si>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</si>
  <si>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</si>
  <si>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</si>
  <si>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</si>
  <si>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</si>
  <si>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</si>
  <si>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</si>
  <si>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</si>
  <si>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</si>
  <si>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</si>
  <si>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</si>
  <si>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</si>
  <si>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</si>
  <si>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</si>
  <si>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</si>
  <si>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</si>
  <si>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</si>
  <si>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</si>
  <si>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</si>
  <si>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</si>
  <si>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</si>
  <si>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</si>
  <si>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</si>
  <si>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</si>
  <si>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</si>
  <si>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</si>
  <si>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</si>
  <si>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</si>
  <si>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</si>
  <si>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</si>
  <si>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</si>
  <si>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</si>
  <si>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</si>
  <si>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</si>
  <si>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</si>
  <si>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</si>
  <si>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</si>
  <si>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</si>
  <si>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</si>
  <si>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</si>
  <si>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</si>
  <si>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</si>
  <si>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</si>
  <si>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</si>
  <si>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</si>
  <si>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</si>
  <si>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</si>
  <si>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</si>
  <si>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</si>
  <si>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</si>
  <si>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</si>
  <si>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</si>
  <si>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</si>
  <si>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</si>
  <si>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</si>
  <si>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</si>
  <si>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</si>
  <si>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</si>
  <si>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</si>
  <si>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</si>
  <si>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</si>
  <si>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</si>
  <si>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</si>
  <si>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</si>
  <si>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</si>
  <si>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</si>
  <si>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</si>
  <si>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</si>
  <si>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</si>
  <si>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</si>
  <si>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</si>
  <si>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</si>
  <si>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</si>
  <si>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</si>
  <si>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</si>
  <si>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</si>
  <si>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</si>
  <si>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</si>
  <si>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</si>
  <si>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</si>
  <si>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</si>
  <si>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</si>
  <si>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</si>
  <si>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</si>
  <si>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</si>
  <si>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</si>
  <si>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</si>
  <si>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</si>
  <si>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</si>
  <si>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</si>
  <si>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</si>
  <si>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</si>
  <si>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</si>
  <si>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</si>
  <si>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</si>
  <si>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</si>
  <si>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</si>
  <si>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</si>
  <si>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</si>
  <si>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</si>
  <si>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</si>
  <si>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</si>
  <si>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</si>
  <si>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</si>
  <si>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</si>
  <si>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</si>
  <si>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</si>
  <si>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</si>
  <si>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</si>
  <si>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</si>
  <si>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</si>
  <si>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</si>
  <si>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</si>
  <si>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</si>
  <si>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</si>
  <si>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</si>
  <si>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</si>
  <si>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</si>
  <si>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</si>
  <si>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</si>
  <si>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</si>
  <si>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</si>
  <si>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</si>
  <si>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</si>
  <si>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</si>
  <si>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</si>
  <si>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</si>
  <si>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</si>
  <si>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</si>
  <si>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</si>
  <si>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</si>
  <si>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</si>
  <si>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</si>
  <si>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</si>
  <si>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</si>
  <si>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</si>
  <si>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</si>
  <si>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</si>
  <si>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</si>
  <si>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</si>
  <si>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</si>
  <si>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</si>
  <si>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</si>
  <si>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</si>
  <si>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</si>
  <si>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</si>
  <si>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</si>
  <si>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</si>
  <si>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</si>
  <si>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</si>
  <si>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</si>
  <si>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</si>
  <si>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</si>
  <si>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</si>
  <si>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</si>
  <si>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</si>
  <si>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</si>
  <si>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</si>
  <si>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</si>
  <si>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</si>
  <si>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</si>
  <si>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</si>
  <si>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</si>
  <si>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</si>
  <si>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</si>
  <si>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</si>
  <si>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</si>
  <si>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</si>
  <si>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</si>
  <si>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</si>
  <si>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</si>
  <si>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</si>
  <si>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</si>
  <si>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</si>
  <si>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</si>
  <si>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</si>
  <si>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</si>
  <si>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</si>
  <si>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</si>
  <si>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</si>
  <si>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</si>
  <si>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</si>
  <si>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</si>
  <si>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</si>
  <si>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</si>
  <si>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</si>
  <si>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</si>
  <si>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</si>
  <si>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</si>
  <si>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</si>
  <si>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</si>
  <si>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</si>
  <si>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</si>
  <si>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</si>
  <si>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</si>
  <si>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</si>
  <si>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</si>
  <si>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</si>
  <si>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</si>
  <si>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</si>
  <si>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</si>
  <si>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</si>
  <si>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</si>
  <si>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</si>
  <si>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</si>
  <si>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</si>
  <si>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</si>
  <si>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</si>
  <si>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</si>
  <si>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</si>
  <si>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</si>
  <si>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</si>
  <si>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</si>
  <si>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</si>
  <si>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</si>
  <si>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</si>
  <si>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</si>
  <si>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</si>
  <si>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</si>
  <si>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</si>
  <si>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</si>
  <si>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</si>
  <si>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</si>
  <si>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</si>
  <si>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</si>
  <si>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</si>
  <si>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</si>
  <si>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</si>
  <si>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</si>
  <si>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</si>
  <si>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</si>
  <si>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</si>
  <si>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</si>
  <si>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</si>
  <si>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</si>
  <si>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</si>
  <si>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</si>
  <si>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</si>
  <si>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</si>
  <si>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</si>
  <si>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</si>
  <si>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</si>
  <si>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</si>
  <si>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</si>
  <si>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</si>
  <si>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</si>
  <si>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</si>
  <si>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</si>
  <si>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</si>
  <si>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</si>
  <si>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</si>
  <si>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</si>
  <si>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</si>
  <si>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</si>
  <si>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</si>
  <si>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</si>
  <si>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</si>
  <si>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</si>
  <si>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</si>
  <si>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</si>
  <si>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</si>
  <si>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</si>
  <si>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</si>
  <si>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</si>
  <si>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</si>
  <si>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</si>
  <si>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</si>
  <si>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</si>
  <si>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</si>
  <si>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</si>
  <si>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</si>
  <si>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</si>
  <si>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</si>
  <si>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</si>
  <si>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</si>
  <si>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</si>
  <si>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</si>
  <si>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</si>
  <si>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</si>
  <si>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</si>
  <si>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</si>
  <si>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</si>
  <si>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</si>
  <si>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</si>
  <si>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</si>
  <si>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</si>
  <si>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</si>
  <si>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</si>
  <si>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</si>
  <si>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</si>
  <si>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</si>
  <si>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</si>
  <si>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</si>
  <si>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</si>
  <si>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</si>
  <si>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</si>
  <si>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</si>
  <si>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</si>
  <si>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</si>
  <si>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</si>
  <si>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</si>
  <si>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</si>
  <si>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</si>
  <si>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</si>
  <si>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</si>
  <si>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</si>
  <si>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</si>
  <si>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</si>
  <si>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</si>
  <si>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</si>
  <si>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</si>
  <si>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</si>
  <si>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</si>
  <si>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</si>
  <si>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</si>
  <si>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</si>
  <si>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</si>
  <si>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</si>
  <si>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</si>
  <si>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</si>
  <si>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</si>
  <si>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</si>
  <si>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</si>
  <si>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</si>
  <si>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</si>
  <si>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</si>
  <si>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</si>
  <si>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</si>
  <si>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</si>
  <si>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</si>
  <si>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</si>
  <si>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</si>
  <si>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</si>
  <si>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</si>
  <si>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</si>
  <si>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</si>
  <si>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</si>
  <si>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</si>
  <si>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</si>
  <si>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</si>
  <si>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</si>
  <si>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</si>
  <si>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</si>
  <si>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</si>
  <si>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</si>
  <si>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</si>
  <si>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</si>
  <si>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</si>
  <si>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</si>
  <si>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</si>
  <si>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</si>
  <si>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</si>
  <si>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</si>
  <si>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</si>
  <si>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</si>
  <si>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</si>
  <si>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</si>
  <si>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</si>
  <si>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</si>
  <si>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</si>
  <si>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</si>
  <si>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</si>
  <si>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</si>
  <si>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</si>
  <si>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</si>
  <si>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</si>
  <si>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</si>
  <si>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</si>
  <si>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</si>
  <si>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</si>
  <si>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</si>
  <si>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</si>
  <si>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</si>
  <si>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</si>
  <si>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</si>
  <si>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</si>
  <si>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</si>
  <si>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</si>
  <si>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</si>
  <si>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</si>
  <si>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</si>
  <si>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</si>
  <si>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</si>
  <si>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</si>
  <si>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</si>
  <si>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</si>
  <si>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</si>
  <si>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</si>
  <si>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</si>
  <si>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</si>
  <si>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</si>
  <si>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</si>
  <si>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</si>
  <si>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</si>
  <si>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</si>
  <si>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</si>
  <si>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</si>
  <si>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</si>
  <si>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</si>
  <si>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</si>
  <si>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</si>
  <si>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</si>
  <si>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</si>
  <si>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</si>
  <si>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</si>
  <si>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</si>
  <si>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</si>
  <si>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</si>
  <si>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</si>
  <si>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</si>
  <si>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</si>
  <si>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</si>
  <si>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</si>
  <si>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</si>
  <si>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</si>
  <si>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</si>
  <si>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</si>
  <si>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</si>
  <si>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</si>
  <si>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</si>
  <si>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</si>
  <si>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</si>
  <si>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</si>
  <si>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</si>
  <si>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</si>
  <si>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</si>
  <si>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</si>
  <si>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</si>
  <si>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</si>
  <si>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</si>
  <si>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</si>
  <si>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</si>
  <si>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</si>
  <si>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</si>
  <si>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</si>
  <si>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</si>
  <si>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</si>
  <si>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</si>
  <si>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</si>
  <si>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</si>
  <si>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</si>
  <si>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</si>
  <si>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</si>
  <si>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</si>
  <si>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</si>
  <si>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</si>
  <si>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</si>
  <si>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</si>
  <si>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</si>
  <si>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</si>
  <si>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</si>
  <si>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</si>
  <si>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</si>
  <si>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</si>
  <si>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</si>
  <si>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</si>
  <si>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</si>
  <si>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</si>
  <si>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</si>
  <si>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</si>
  <si>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</si>
  <si>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</si>
  <si>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</si>
  <si>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</si>
  <si>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</si>
  <si>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</si>
  <si>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</si>
  <si>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</si>
  <si>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</si>
  <si>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</si>
  <si>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</si>
  <si>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</si>
  <si>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</si>
  <si>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</si>
  <si>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</si>
  <si>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</si>
  <si>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</si>
  <si>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</si>
  <si>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</si>
  <si>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</si>
  <si>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</si>
  <si>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</si>
  <si>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</si>
  <si>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</si>
  <si>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</si>
  <si>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</si>
  <si>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</si>
  <si>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</si>
  <si>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</si>
  <si>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</si>
  <si>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</si>
  <si>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</si>
  <si>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</si>
  <si>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</si>
  <si>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</si>
  <si>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</si>
  <si>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</si>
  <si>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</si>
  <si>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</si>
  <si>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</si>
  <si>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</si>
  <si>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</si>
  <si>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</si>
  <si>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</si>
  <si>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</si>
  <si>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</si>
  <si>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</si>
  <si>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</si>
  <si>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</si>
  <si>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</si>
  <si>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</si>
  <si>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</si>
  <si>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</si>
  <si>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</si>
  <si>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</si>
  <si>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</si>
  <si>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</si>
  <si>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</si>
  <si>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</si>
  <si>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</si>
  <si>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</si>
  <si>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</si>
  <si>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</si>
  <si>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</si>
  <si>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</si>
  <si>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</si>
  <si>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</si>
  <si>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</si>
  <si>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</si>
  <si>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</si>
  <si>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</si>
  <si>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</si>
  <si>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</si>
  <si>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</si>
  <si>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</si>
  <si>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</si>
  <si>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</si>
  <si>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</si>
  <si>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</si>
  <si>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</si>
  <si>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</si>
  <si>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</si>
  <si>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</si>
  <si>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</si>
  <si>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</si>
  <si>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</si>
  <si>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</si>
  <si>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</si>
  <si>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</si>
  <si>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</si>
  <si>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</si>
  <si>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</si>
  <si>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</si>
  <si>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</si>
  <si>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</si>
  <si>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</si>
  <si>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</si>
  <si>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</si>
  <si>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</si>
  <si>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</si>
  <si>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</si>
  <si>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</si>
  <si>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</si>
  <si>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</si>
  <si>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</si>
  <si>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</si>
  <si>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</si>
  <si>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</si>
  <si>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</si>
  <si>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</si>
  <si>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</si>
  <si>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</si>
  <si>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</si>
  <si>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</si>
  <si>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</si>
  <si>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</si>
  <si>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</si>
  <si>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</si>
  <si>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</si>
  <si>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</si>
  <si>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</si>
  <si>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</si>
  <si>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</si>
  <si>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</si>
  <si>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</si>
  <si>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</si>
  <si>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</si>
  <si>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</si>
  <si>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</si>
  <si>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</si>
  <si>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</si>
  <si>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</si>
  <si>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</si>
  <si>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</si>
  <si>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</si>
  <si>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</si>
  <si>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</si>
  <si>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</si>
  <si>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</si>
  <si>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</si>
  <si>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</si>
  <si>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</si>
  <si>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</si>
  <si>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</si>
  <si>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</si>
  <si>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</si>
  <si>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</si>
  <si>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</si>
  <si>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</si>
  <si>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</si>
  <si>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</si>
  <si>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</si>
  <si>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</si>
  <si>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</si>
  <si>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</si>
  <si>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</si>
  <si>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</si>
  <si>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</si>
  <si>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</si>
  <si>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</si>
  <si>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</si>
  <si>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</si>
  <si>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</si>
  <si>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</si>
  <si>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</si>
  <si>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</si>
  <si>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</si>
  <si>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</si>
  <si>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</si>
  <si>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</si>
  <si>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</si>
  <si>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</si>
  <si>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</si>
  <si>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</si>
  <si>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</si>
  <si>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</si>
  <si>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</si>
  <si>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</si>
  <si>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</si>
  <si>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</si>
  <si>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</si>
  <si>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</si>
  <si>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</si>
  <si>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</si>
  <si>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</si>
  <si>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</si>
  <si>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</si>
  <si>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</si>
  <si>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</si>
  <si>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</si>
  <si>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</si>
  <si>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</si>
  <si>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</si>
  <si>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</si>
  <si>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</si>
  <si>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</si>
  <si>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</si>
  <si>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</si>
  <si>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</si>
  <si>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</si>
  <si>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</si>
  <si>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</si>
  <si>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</si>
  <si>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</si>
  <si>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</si>
  <si>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</si>
  <si>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</si>
  <si>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</si>
  <si>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</si>
  <si>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</si>
  <si>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</si>
  <si>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</si>
  <si>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</si>
  <si>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</si>
  <si>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</si>
  <si>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</si>
  <si>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</si>
  <si>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</si>
  <si>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</si>
  <si>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</si>
  <si>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</si>
  <si>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</si>
  <si>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</si>
  <si>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</si>
  <si>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</si>
  <si>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</si>
  <si>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</si>
  <si>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</si>
  <si>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</si>
  <si>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</si>
  <si>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</si>
  <si>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</si>
  <si>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</si>
  <si>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</si>
  <si>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</si>
  <si>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</si>
  <si>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</si>
  <si>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</si>
  <si>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</si>
  <si>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</si>
  <si>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</si>
  <si>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</si>
  <si>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</si>
  <si>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</si>
  <si>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</si>
  <si>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</si>
  <si>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</si>
  <si>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</si>
  <si>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</si>
  <si>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</si>
  <si>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</si>
  <si>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</si>
  <si>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</si>
  <si>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</si>
  <si>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</si>
  <si>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</si>
  <si>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</si>
  <si>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</si>
  <si>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</si>
  <si>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</si>
  <si>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</si>
  <si>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</si>
  <si>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</si>
  <si>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</si>
  <si>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</si>
  <si>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</si>
  <si>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</si>
  <si>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</si>
  <si>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</si>
  <si>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</si>
  <si>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</si>
  <si>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</si>
  <si>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</si>
  <si>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</si>
  <si>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</si>
  <si>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</si>
  <si>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</si>
  <si>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</si>
  <si>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</si>
  <si>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</si>
  <si>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</si>
  <si>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</si>
  <si>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</si>
  <si>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</si>
  <si>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</si>
  <si>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</si>
  <si>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</si>
  <si>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</si>
  <si>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</si>
  <si>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</si>
  <si>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</si>
  <si>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</si>
  <si>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</si>
  <si>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</si>
  <si>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</si>
  <si>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</si>
  <si>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</si>
  <si>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</si>
  <si>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</si>
  <si>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</si>
  <si>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</si>
  <si>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</si>
  <si>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</si>
  <si>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</si>
  <si>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</si>
  <si>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</si>
  <si>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</si>
  <si>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</si>
  <si>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</si>
  <si>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</si>
  <si>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</si>
  <si>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</si>
  <si>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</si>
  <si>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</si>
  <si>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</si>
  <si>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</si>
  <si>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</si>
  <si>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</si>
  <si>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</si>
  <si>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</si>
  <si>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</si>
  <si>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</si>
  <si>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</si>
  <si>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</si>
  <si>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</si>
  <si>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</si>
  <si>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</si>
  <si>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</si>
  <si>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</si>
  <si>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</si>
  <si>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</si>
  <si>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</si>
  <si>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</si>
  <si>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</si>
  <si>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</si>
  <si>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</si>
  <si>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</si>
  <si>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</si>
  <si>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</si>
  <si>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</si>
  <si>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</si>
  <si>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</si>
  <si>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</si>
  <si>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</si>
  <si>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</si>
  <si>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</si>
  <si>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</si>
  <si>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</si>
  <si>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</si>
  <si>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</si>
  <si>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</si>
  <si>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</si>
  <si>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</si>
  <si>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</si>
  <si>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</si>
  <si>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</si>
  <si>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</si>
  <si>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</si>
  <si>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</si>
  <si>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</si>
  <si>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</si>
  <si>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</si>
  <si>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</si>
  <si>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</si>
  <si>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</si>
  <si>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</si>
  <si>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</si>
  <si>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</si>
  <si>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</si>
  <si>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</si>
  <si>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</si>
  <si>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</si>
  <si>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</si>
  <si>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</si>
  <si>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</si>
  <si>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</si>
  <si>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</si>
  <si>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</si>
  <si>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</si>
  <si>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</si>
  <si>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</si>
  <si>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</si>
  <si>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</si>
  <si>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</si>
  <si>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</si>
  <si>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</si>
  <si>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</si>
  <si>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</si>
  <si>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</si>
  <si>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</si>
  <si>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</si>
  <si>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</si>
  <si>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</si>
  <si>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</si>
  <si>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</si>
  <si>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</si>
  <si>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</si>
  <si>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</si>
  <si>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</si>
  <si>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</si>
  <si>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</si>
  <si>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</si>
  <si>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</si>
  <si>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</si>
  <si>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</si>
  <si>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</si>
  <si>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</si>
  <si>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</si>
  <si>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</si>
  <si>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</si>
  <si>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</si>
  <si>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</si>
  <si>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</si>
  <si>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</si>
  <si>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</si>
  <si>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</si>
  <si>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</si>
  <si>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</si>
  <si>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</si>
  <si>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</si>
  <si>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</si>
  <si>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</si>
  <si>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</si>
  <si>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</si>
  <si>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</si>
  <si>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</si>
  <si>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</si>
  <si>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</si>
  <si>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</si>
  <si>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</si>
  <si>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</si>
  <si>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</si>
  <si>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</si>
  <si>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</si>
  <si>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</si>
  <si>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</si>
  <si>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</si>
  <si>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</si>
  <si>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</si>
  <si>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</si>
  <si>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</si>
  <si>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</si>
  <si>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</si>
  <si>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</si>
  <si>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</si>
  <si>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</si>
  <si>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</si>
  <si>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</si>
  <si>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</si>
  <si>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</si>
  <si>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</si>
  <si>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</si>
  <si>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</si>
  <si>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</si>
  <si>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</si>
  <si>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</si>
  <si>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</si>
  <si>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</si>
  <si>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</si>
  <si>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</si>
  <si>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</si>
  <si>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</si>
  <si>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</si>
  <si>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</si>
  <si>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</si>
  <si>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</si>
  <si>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</si>
  <si>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</si>
  <si>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</si>
  <si>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</si>
  <si>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</si>
  <si>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</si>
  <si>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</si>
  <si>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</si>
  <si>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</si>
  <si>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</si>
  <si>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</si>
  <si>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</si>
  <si>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</si>
  <si>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</si>
  <si>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</si>
  <si>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</si>
  <si>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</si>
  <si>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</si>
  <si>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</si>
  <si>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</si>
  <si>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</si>
  <si>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</si>
  <si>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</si>
  <si>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</si>
  <si>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</si>
  <si>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</si>
  <si>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</si>
  <si>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</si>
  <si>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</si>
  <si>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</si>
  <si>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</si>
  <si>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</si>
  <si>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</si>
  <si>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</si>
  <si>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</si>
  <si>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</si>
  <si>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</si>
  <si>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</si>
  <si>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</si>
  <si>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</si>
  <si>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</si>
  <si>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</si>
  <si>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</si>
  <si>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</si>
  <si>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</si>
  <si>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</si>
  <si>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</si>
  <si>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</si>
  <si>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</si>
  <si>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</si>
  <si>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</si>
  <si>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</si>
  <si>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</si>
  <si>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</si>
  <si>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</si>
  <si>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</si>
  <si>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</si>
  <si>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</si>
  <si>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</si>
  <si>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</si>
  <si>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</si>
  <si>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</si>
  <si>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</si>
  <si>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</si>
  <si>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</si>
  <si>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</si>
  <si>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</si>
  <si>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</si>
  <si>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</si>
  <si>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</si>
  <si>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</si>
  <si>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</si>
  <si>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</si>
  <si>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</si>
  <si>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</si>
  <si>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</si>
  <si>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</si>
  <si>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</si>
  <si>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</si>
  <si>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</si>
  <si>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</si>
  <si>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</si>
  <si>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</si>
  <si>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</si>
  <si>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</si>
  <si>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</si>
  <si>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</si>
  <si>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</si>
  <si>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</si>
  <si>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</si>
  <si>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</si>
  <si>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</si>
  <si>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</si>
  <si>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</si>
  <si>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</si>
  <si>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</si>
  <si>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</si>
  <si>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</si>
  <si>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</si>
  <si>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</si>
  <si>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</si>
  <si>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</si>
  <si>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</si>
  <si>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</si>
  <si>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</si>
  <si>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</si>
  <si>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</si>
  <si>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</si>
  <si>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</si>
  <si>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</si>
  <si>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</si>
  <si>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</si>
  <si>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</si>
  <si>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</si>
  <si>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</si>
  <si>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</si>
  <si>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</si>
  <si>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</si>
  <si>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</si>
  <si>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</si>
  <si>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</si>
  <si>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</si>
  <si>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</si>
  <si>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</si>
  <si>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</si>
  <si>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</si>
  <si>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</si>
  <si>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</si>
  <si>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</si>
  <si>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</si>
  <si>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</si>
  <si>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</si>
  <si>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</si>
  <si>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</si>
  <si>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</si>
  <si>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</si>
  <si>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</si>
  <si>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</si>
  <si>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</si>
  <si>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</si>
  <si>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</si>
  <si>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</si>
  <si>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</si>
  <si>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</si>
  <si>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</si>
  <si>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</si>
  <si>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</si>
  <si>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</si>
  <si>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</si>
  <si>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</si>
  <si>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</si>
  <si>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</si>
  <si>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</si>
  <si>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</si>
  <si>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</si>
  <si>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</si>
  <si>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</si>
  <si>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</si>
  <si>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</si>
  <si>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</si>
  <si>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</si>
  <si>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</si>
  <si>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</si>
  <si>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</si>
  <si>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</si>
  <si>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</si>
  <si>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</si>
  <si>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</si>
  <si>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</si>
  <si>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</si>
  <si>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</si>
  <si>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</si>
  <si>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</si>
  <si>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</si>
  <si>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</si>
  <si>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</si>
  <si>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</si>
  <si>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</si>
  <si>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</si>
  <si>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</si>
  <si>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</si>
  <si>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</si>
  <si>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</si>
  <si>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</si>
  <si>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</si>
  <si>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</si>
  <si>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</si>
  <si>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</si>
  <si>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</si>
  <si>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</si>
  <si>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</si>
  <si>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</si>
  <si>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</si>
  <si>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</si>
  <si>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</si>
  <si>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</si>
  <si>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</si>
  <si>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</si>
  <si>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</si>
  <si>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</si>
  <si>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</si>
  <si>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</si>
  <si>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</si>
  <si>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</si>
  <si>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</si>
  <si>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</si>
  <si>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</si>
  <si>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</si>
  <si>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</si>
  <si>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</si>
  <si>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</si>
  <si>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</si>
  <si>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</si>
  <si>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</si>
  <si>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</si>
  <si>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</si>
  <si>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</si>
  <si>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</si>
  <si>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</si>
  <si>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</si>
  <si>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</si>
  <si>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</si>
  <si>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</si>
  <si>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</si>
  <si>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</si>
  <si>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</si>
  <si>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</si>
  <si>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</si>
  <si>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</si>
  <si>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</si>
  <si>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</si>
  <si>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</si>
  <si>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</si>
  <si>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</si>
  <si>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</si>
  <si>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</si>
  <si>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</si>
  <si>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</si>
  <si>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</si>
  <si>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</si>
  <si>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</si>
  <si>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</si>
  <si>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</si>
  <si>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</si>
  <si>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</si>
  <si>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</si>
  <si>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</si>
  <si>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</si>
  <si>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</si>
  <si>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</si>
  <si>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</si>
  <si>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</si>
  <si>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</si>
  <si>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</si>
  <si>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</si>
  <si>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</si>
  <si>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</si>
  <si>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</si>
  <si>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</si>
  <si>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</si>
  <si>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</si>
  <si>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</si>
  <si>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</si>
  <si>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</si>
  <si>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</si>
  <si>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</si>
  <si>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</si>
  <si>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</si>
  <si>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</si>
  <si>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</si>
  <si>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</si>
  <si>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</si>
  <si>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</si>
  <si>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</si>
  <si>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</si>
  <si>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</si>
  <si>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</si>
  <si>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</si>
  <si>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</si>
  <si>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</si>
  <si>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</si>
  <si>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</si>
  <si>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</si>
  <si>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</si>
  <si>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</si>
  <si>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</si>
  <si>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</si>
  <si>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</si>
  <si>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</si>
  <si>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</si>
  <si>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</si>
  <si>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</si>
  <si>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</si>
  <si>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</si>
  <si>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</si>
  <si>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</si>
  <si>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</si>
  <si>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</si>
  <si>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</si>
  <si>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</si>
  <si>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</si>
  <si>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</si>
  <si>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</si>
  <si>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</si>
  <si>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</si>
  <si>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</si>
  <si>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</si>
  <si>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</si>
  <si>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</si>
  <si>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</si>
  <si>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</si>
  <si>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</si>
  <si>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</si>
  <si>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</si>
  <si>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</si>
  <si>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</si>
  <si>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</si>
  <si>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</si>
  <si>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</si>
  <si>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</si>
  <si>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</si>
  <si>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</si>
  <si>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</si>
  <si>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</si>
  <si>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</si>
  <si>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</si>
  <si>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</si>
  <si>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</si>
  <si>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</si>
  <si>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</si>
  <si>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</si>
  <si>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</si>
  <si>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</si>
  <si>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</si>
  <si>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</si>
  <si>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</si>
  <si>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</si>
  <si>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</si>
  <si>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</si>
  <si>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</si>
  <si>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</si>
  <si>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</si>
  <si>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</si>
  <si>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</si>
  <si>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</si>
  <si>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</si>
  <si>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</si>
  <si>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</si>
  <si>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</si>
  <si>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</si>
  <si>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</si>
  <si>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</si>
  <si>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</si>
  <si>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</si>
  <si>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</si>
  <si>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</si>
  <si>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</si>
  <si>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</si>
  <si>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</si>
  <si>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</si>
  <si>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</si>
  <si>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</si>
  <si>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</si>
  <si>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</si>
  <si>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</si>
  <si>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</si>
  <si>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</si>
  <si>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</si>
  <si>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</si>
  <si>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</si>
  <si>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</si>
  <si>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</si>
  <si>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</si>
  <si>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</si>
  <si>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</si>
  <si>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</si>
  <si>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</si>
  <si>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</si>
  <si>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</si>
  <si>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</si>
  <si>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</si>
  <si>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</si>
  <si>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</si>
  <si>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</si>
  <si>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</si>
  <si>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</si>
  <si>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</si>
  <si>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</si>
  <si>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</si>
  <si>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</si>
  <si>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</si>
  <si>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</si>
  <si>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</si>
  <si>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</si>
  <si>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</si>
  <si>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</si>
  <si>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</si>
  <si>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</si>
  <si>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</si>
  <si>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</si>
  <si>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</si>
  <si>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</si>
  <si>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</si>
  <si>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</si>
  <si>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</si>
  <si>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</si>
  <si>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</si>
  <si>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</si>
  <si>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</si>
  <si>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</si>
  <si>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</si>
  <si>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</si>
  <si>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</si>
  <si>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</si>
  <si>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</si>
  <si>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</si>
  <si>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</si>
  <si>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</si>
  <si>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</si>
  <si>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</si>
  <si>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</si>
  <si>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</si>
  <si>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</si>
  <si>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</si>
  <si>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</si>
  <si>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</si>
  <si>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</si>
  <si>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</si>
  <si>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</si>
  <si>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</si>
  <si>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</si>
  <si>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</si>
  <si>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</si>
  <si>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</si>
  <si>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</si>
  <si>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</si>
  <si>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</si>
  <si>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</si>
  <si>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</si>
  <si>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</si>
  <si>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</si>
  <si>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</si>
  <si>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</si>
  <si>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</si>
  <si>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</si>
  <si>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</si>
  <si>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</si>
  <si>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</si>
  <si>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</si>
  <si>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</si>
  <si>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</si>
  <si>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</si>
  <si>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</si>
  <si>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</si>
  <si>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</si>
  <si>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</si>
  <si>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</si>
  <si>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</si>
  <si>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</si>
  <si>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</si>
  <si>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</si>
  <si>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</si>
  <si>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</si>
  <si>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</si>
  <si>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</si>
  <si>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</si>
  <si>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</si>
  <si>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</si>
  <si>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</si>
  <si>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</si>
  <si>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</si>
  <si>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</si>
  <si>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</si>
  <si>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</si>
  <si>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</si>
  <si>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</si>
  <si>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</si>
  <si>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</si>
  <si>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</si>
  <si>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</si>
  <si>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</si>
  <si>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</si>
  <si>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</si>
  <si>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</si>
  <si>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</si>
  <si>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</si>
  <si>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</si>
  <si>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</si>
  <si>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</si>
  <si>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</si>
  <si>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</si>
  <si>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</si>
  <si>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</si>
  <si>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</si>
  <si>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</si>
  <si>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</si>
  <si>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</si>
  <si>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</si>
  <si>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</si>
  <si>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</si>
  <si>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</si>
  <si>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</si>
  <si>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</si>
  <si>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</si>
  <si>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</si>
  <si>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</si>
  <si>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</si>
  <si>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</si>
  <si>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</si>
  <si>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</si>
  <si>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</si>
  <si>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</si>
  <si>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</si>
  <si>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</si>
  <si>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</si>
  <si>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</si>
  <si>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</si>
  <si>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</si>
  <si>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</si>
  <si>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</si>
  <si>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</si>
  <si>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</si>
  <si>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</si>
  <si>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</si>
  <si>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</si>
  <si>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</si>
  <si>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</si>
  <si>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</si>
  <si>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</si>
  <si>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</si>
  <si>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</si>
  <si>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</si>
  <si>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</si>
  <si>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</si>
  <si>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</si>
  <si>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</si>
  <si>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</si>
  <si>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</si>
  <si>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</si>
  <si>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</si>
  <si>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</si>
  <si>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</si>
  <si>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</si>
  <si>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</si>
  <si>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</si>
  <si>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</si>
  <si>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</si>
  <si>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</si>
  <si>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</si>
  <si>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</si>
  <si>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</si>
  <si>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</si>
  <si>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</si>
  <si>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</si>
  <si>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</si>
  <si>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</si>
  <si>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</si>
  <si>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</si>
  <si>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</si>
  <si>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</si>
  <si>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</si>
  <si>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</si>
  <si>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</si>
  <si>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</si>
  <si>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</si>
  <si>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</si>
  <si>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</si>
  <si>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</si>
  <si>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</si>
  <si>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</si>
  <si>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</si>
  <si>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</si>
  <si>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</si>
  <si>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</si>
  <si>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</si>
  <si>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</si>
  <si>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</si>
  <si>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</si>
  <si>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</si>
  <si>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</si>
  <si>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</si>
  <si>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</si>
  <si>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</si>
  <si>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</si>
  <si>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</si>
  <si>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</si>
  <si>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</si>
  <si>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</si>
  <si>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</si>
  <si>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</si>
  <si>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</si>
  <si>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</si>
  <si>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</si>
  <si>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</si>
  <si>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</si>
  <si>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</si>
  <si>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</si>
  <si>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</si>
  <si>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</si>
  <si>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</si>
  <si>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</si>
  <si>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</si>
  <si>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</si>
  <si>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</si>
  <si>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</si>
  <si>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</si>
  <si>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</si>
  <si>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</si>
  <si>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</si>
  <si>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</si>
  <si>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</si>
  <si>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</si>
  <si>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</si>
  <si>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</si>
  <si>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</si>
  <si>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</si>
  <si>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</si>
  <si>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</si>
  <si>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</si>
  <si>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</si>
  <si>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</si>
  <si>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</si>
  <si>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</si>
  <si>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</si>
  <si>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</si>
  <si>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</si>
  <si>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</si>
  <si>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</si>
  <si>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</si>
  <si>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</si>
  <si>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</si>
  <si>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</si>
  <si>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</si>
  <si>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</si>
  <si>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</si>
  <si>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</si>
  <si>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</si>
  <si>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</si>
  <si>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</si>
  <si>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</si>
  <si>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</si>
  <si>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</si>
  <si>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</si>
  <si>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</si>
  <si>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</si>
  <si>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</si>
  <si>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</si>
  <si>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</si>
  <si>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</si>
  <si>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</si>
  <si>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</si>
  <si>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</si>
  <si>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</si>
  <si>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</si>
  <si>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</si>
  <si>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</si>
  <si>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</si>
  <si>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</si>
  <si>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</si>
  <si>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</si>
  <si>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</si>
  <si>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</si>
  <si>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</si>
  <si>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</si>
  <si>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</si>
  <si>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</si>
  <si>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</si>
  <si>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</si>
  <si>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</si>
  <si>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</si>
  <si>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</si>
  <si>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</si>
  <si>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</si>
  <si>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</si>
  <si>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</si>
  <si>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</si>
  <si>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</si>
  <si>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</si>
  <si>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</si>
  <si>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</si>
  <si>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</si>
  <si>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</si>
  <si>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</si>
  <si>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</si>
  <si>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</si>
  <si>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</si>
  <si>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</si>
  <si>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</si>
  <si>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</si>
  <si>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</si>
  <si>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</si>
  <si>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</si>
  <si>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</si>
  <si>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</si>
  <si>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</si>
  <si>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</si>
  <si>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</si>
  <si>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</si>
  <si>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</si>
  <si>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</si>
  <si>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</si>
  <si>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</si>
  <si>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</si>
  <si>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</si>
  <si>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</si>
  <si>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</si>
  <si>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</si>
  <si>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</si>
  <si>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</si>
  <si>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</si>
  <si>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</si>
  <si>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</si>
  <si>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</si>
  <si>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</si>
  <si>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</si>
  <si>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</si>
  <si>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</si>
  <si>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</si>
  <si>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</si>
  <si>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</si>
  <si>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</si>
  <si>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</si>
  <si>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</si>
  <si>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</si>
  <si>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</si>
  <si>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</si>
  <si>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</si>
  <si>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</si>
  <si>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</si>
  <si>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</si>
  <si>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</si>
  <si>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</si>
  <si>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</si>
  <si>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</si>
  <si>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</si>
  <si>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</si>
  <si>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</si>
  <si>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</si>
  <si>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</si>
  <si>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</si>
  <si>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</si>
  <si>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</si>
  <si>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</si>
  <si>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</si>
  <si>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</si>
  <si>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</si>
  <si>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</si>
  <si>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</si>
  <si>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</si>
  <si>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</si>
  <si>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</si>
  <si>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</si>
  <si>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</si>
  <si>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</si>
  <si>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</si>
  <si>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</si>
  <si>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</si>
  <si>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</si>
  <si>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</si>
  <si>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</si>
  <si>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</si>
  <si>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</si>
  <si>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</si>
  <si>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</si>
  <si>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</si>
  <si>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</si>
  <si>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</si>
  <si>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</si>
  <si>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</si>
  <si>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</si>
  <si>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</si>
  <si>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</si>
  <si>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</si>
  <si>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</si>
  <si>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</si>
  <si>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</si>
  <si>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</si>
  <si>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</si>
  <si>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</si>
  <si>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</si>
  <si>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</si>
  <si>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</si>
  <si>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</si>
  <si>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</si>
  <si>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</si>
  <si>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</si>
  <si>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</si>
  <si>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</si>
  <si>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</si>
  <si>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</si>
  <si>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</si>
  <si>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</si>
  <si>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</si>
  <si>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</si>
  <si>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</si>
  <si>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</si>
  <si>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</si>
  <si>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</si>
  <si>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</si>
  <si>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</si>
  <si>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</si>
  <si>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</si>
  <si>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</si>
  <si>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</si>
  <si>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</si>
  <si>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</si>
  <si>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</si>
  <si>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</si>
  <si>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</si>
  <si>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</si>
  <si>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</si>
  <si>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</si>
  <si>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</si>
  <si>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</si>
  <si>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</si>
  <si>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</si>
  <si>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</si>
  <si>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</si>
  <si>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</si>
  <si>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</si>
  <si>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</si>
  <si>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</si>
  <si>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</si>
  <si>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</si>
  <si>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</si>
  <si>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</si>
  <si>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</si>
  <si>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</si>
  <si>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</si>
  <si>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</si>
  <si>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</si>
  <si>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</si>
  <si>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</si>
  <si>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</si>
  <si>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</si>
  <si>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</si>
  <si>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</si>
  <si>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</si>
  <si>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</si>
  <si>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</si>
  <si>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</si>
  <si>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</si>
  <si>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</si>
  <si>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</si>
  <si>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</si>
  <si>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</si>
  <si>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</si>
  <si>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</si>
  <si>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</si>
  <si>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</si>
  <si>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</si>
  <si>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</si>
  <si>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</si>
  <si>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</si>
  <si>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</si>
  <si>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</si>
  <si>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</si>
  <si>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</si>
  <si>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</si>
  <si>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</si>
  <si>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</si>
  <si>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</si>
  <si>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</si>
  <si>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</si>
  <si>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</si>
  <si>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</si>
  <si>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</si>
  <si>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</si>
  <si>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</si>
  <si>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</si>
  <si>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</si>
  <si>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</si>
  <si>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</si>
  <si>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</si>
  <si>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</si>
  <si>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</si>
  <si>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</si>
  <si>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</si>
  <si>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</si>
  <si>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</si>
  <si>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</si>
  <si>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</si>
  <si>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</si>
  <si>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</si>
  <si>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</si>
  <si>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</si>
  <si>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</si>
  <si>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</si>
  <si>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</si>
  <si>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</si>
  <si>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</si>
  <si>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</si>
  <si>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</si>
  <si>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</si>
  <si>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</si>
  <si>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</si>
  <si>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</si>
  <si>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</si>
  <si>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</si>
  <si>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</si>
  <si>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</si>
  <si>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</si>
  <si>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</si>
  <si>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</si>
  <si>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</si>
  <si>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</si>
  <si>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</si>
  <si>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</si>
  <si>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</si>
  <si>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</si>
  <si>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</si>
  <si>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</si>
  <si>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</si>
  <si>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</si>
  <si>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</si>
  <si>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</si>
  <si>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</si>
  <si>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</si>
  <si>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</si>
  <si>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</si>
  <si>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</si>
  <si>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</si>
  <si>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</si>
  <si>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</si>
  <si>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</si>
  <si>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</si>
  <si>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</si>
  <si>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</si>
  <si>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</si>
  <si>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</si>
  <si>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</si>
  <si>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</si>
  <si>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</si>
  <si>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</si>
  <si>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</si>
  <si>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</si>
  <si>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</si>
  <si>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</si>
  <si>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</si>
  <si>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</si>
  <si>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</si>
  <si>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</si>
  <si>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</si>
  <si>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</si>
  <si>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</si>
  <si>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</si>
  <si>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</si>
  <si>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</si>
  <si>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</si>
  <si>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</si>
  <si>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</si>
  <si>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</si>
  <si>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</si>
  <si>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</si>
  <si>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</si>
  <si>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</si>
  <si>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</si>
  <si>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</si>
  <si>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</si>
  <si>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</si>
  <si>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</si>
  <si>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</si>
  <si>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</si>
  <si>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</si>
  <si>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</si>
  <si>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</si>
  <si>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</si>
  <si>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</si>
  <si>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</si>
  <si>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</si>
  <si>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</si>
  <si>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</si>
  <si>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</si>
  <si>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</si>
  <si>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</si>
  <si>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</si>
  <si>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</si>
  <si>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</si>
  <si>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</si>
  <si>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</si>
  <si>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</si>
  <si>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</si>
  <si>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</si>
  <si>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</si>
  <si>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</si>
  <si>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</si>
  <si>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</si>
  <si>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</si>
  <si>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</si>
  <si>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</si>
  <si>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</si>
  <si>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</si>
  <si>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</si>
  <si>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</si>
  <si>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</si>
  <si>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</si>
  <si>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</si>
  <si>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</si>
  <si>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</si>
  <si>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</si>
  <si>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</si>
  <si>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</si>
  <si>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</si>
  <si>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</si>
  <si>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</si>
  <si>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</si>
  <si>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</si>
  <si>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</si>
  <si>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</si>
  <si>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</si>
  <si>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</si>
  <si>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</si>
  <si>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</si>
  <si>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</si>
  <si>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</si>
  <si>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</si>
  <si>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</si>
  <si>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</si>
  <si>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</si>
  <si>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</si>
  <si>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</si>
  <si>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</si>
  <si>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</si>
  <si>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</si>
  <si>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</si>
  <si>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</si>
  <si>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</si>
  <si>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</si>
  <si>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</si>
  <si>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</si>
  <si>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</si>
  <si>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</si>
  <si>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</si>
  <si>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</si>
  <si>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</si>
  <si>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</si>
  <si>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</si>
  <si>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</si>
  <si>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</si>
  <si>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</si>
  <si>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</si>
  <si>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</si>
  <si>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</si>
  <si>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</si>
  <si>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</si>
  <si>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</si>
  <si>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</si>
  <si>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</si>
  <si>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</si>
  <si>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</si>
  <si>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</si>
  <si>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</si>
  <si>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</si>
  <si>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</si>
  <si>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</si>
  <si>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</si>
  <si>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</si>
  <si>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</si>
  <si>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</si>
  <si>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</si>
  <si>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</si>
  <si>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</si>
  <si>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</si>
  <si>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</si>
  <si>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</si>
  <si>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</si>
  <si>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</si>
  <si>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</si>
  <si>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</si>
  <si>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</si>
  <si>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</si>
  <si>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</si>
  <si>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</si>
  <si>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</si>
  <si>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</si>
  <si>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</si>
  <si>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</si>
  <si>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</si>
  <si>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</si>
  <si>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</si>
  <si>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</si>
  <si>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</si>
  <si>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</si>
  <si>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</si>
  <si>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</si>
  <si>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</si>
  <si>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</si>
  <si>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</si>
  <si>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</si>
  <si>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</si>
  <si>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</si>
  <si>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</si>
  <si>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</si>
  <si>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</si>
  <si>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</si>
  <si>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</si>
  <si>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</si>
  <si>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</si>
  <si>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</si>
  <si>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</si>
  <si>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</si>
  <si>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</si>
  <si>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</si>
  <si>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</si>
  <si>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</si>
  <si>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</si>
  <si>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</si>
  <si>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</si>
  <si>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</si>
  <si>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</si>
  <si>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</si>
  <si>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</si>
  <si>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</si>
  <si>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</si>
  <si>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</si>
  <si>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</si>
  <si>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</si>
  <si>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</si>
  <si>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</si>
  <si>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</si>
  <si>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</si>
  <si>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</si>
  <si>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</si>
  <si>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</si>
  <si>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</si>
  <si>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</si>
  <si>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</si>
  <si>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</si>
  <si>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</si>
  <si>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</si>
  <si>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</si>
  <si>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</si>
  <si>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</si>
  <si>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</si>
  <si>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</si>
  <si>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</si>
  <si>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</si>
  <si>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</si>
  <si>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</si>
  <si>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</si>
  <si>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</si>
  <si>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</si>
  <si>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</si>
  <si>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</si>
  <si>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</si>
  <si>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</si>
  <si>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</si>
  <si>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</si>
  <si>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</si>
  <si>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</si>
  <si>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</si>
  <si>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</si>
  <si>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</si>
  <si>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</si>
  <si>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</si>
  <si>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</si>
  <si>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</si>
  <si>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</si>
  <si>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</si>
  <si>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</si>
  <si>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</si>
  <si>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</si>
  <si>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</si>
  <si>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</si>
  <si>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</si>
  <si>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</si>
  <si>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</si>
  <si>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</si>
  <si>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</si>
  <si>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</si>
  <si>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</si>
  <si>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</si>
  <si>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</si>
  <si>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</si>
  <si>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</si>
  <si>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</si>
  <si>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</si>
  <si>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</si>
  <si>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</si>
  <si>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</si>
  <si>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</si>
  <si>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</si>
  <si>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</si>
  <si>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</si>
  <si>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</si>
  <si>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</si>
  <si>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</si>
  <si>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</si>
  <si>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</si>
  <si>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</si>
  <si>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</si>
  <si>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</si>
  <si>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</si>
  <si>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</si>
  <si>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</si>
  <si>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</si>
  <si>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</si>
  <si>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</si>
  <si>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</si>
  <si>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</si>
  <si>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</si>
  <si>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</si>
  <si>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</si>
  <si>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</si>
  <si>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</si>
  <si>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</si>
  <si>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</si>
  <si>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</si>
  <si>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</si>
  <si>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</si>
  <si>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</si>
  <si>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</si>
  <si>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</si>
  <si>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</si>
  <si>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</si>
  <si>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</si>
  <si>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</si>
  <si>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</si>
  <si>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</si>
  <si>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</si>
  <si>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</si>
  <si>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</si>
  <si>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</si>
  <si>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</si>
  <si>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</si>
  <si>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</si>
  <si>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</si>
  <si>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</si>
  <si>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</si>
  <si>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</si>
  <si>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</si>
  <si>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</si>
  <si>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</si>
  <si>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</si>
  <si>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</si>
  <si>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</si>
  <si>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</si>
  <si>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</si>
  <si>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</si>
  <si>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</si>
  <si>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</si>
  <si>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</si>
  <si>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</si>
  <si>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</si>
  <si>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</si>
  <si>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</si>
  <si>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</si>
  <si>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</si>
  <si>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</si>
  <si>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</si>
  <si>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</si>
  <si>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</si>
  <si>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</si>
  <si>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</si>
  <si>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</si>
  <si>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</si>
  <si>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</si>
  <si>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</si>
  <si>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</si>
  <si>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</si>
  <si>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</si>
  <si>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</si>
  <si>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</si>
  <si>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</si>
  <si>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</si>
  <si>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</si>
  <si>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</si>
  <si>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</si>
  <si>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</si>
  <si>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</si>
  <si>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</si>
  <si>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</si>
  <si>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</si>
  <si>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</si>
  <si>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</si>
  <si>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</si>
  <si>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</si>
  <si>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</si>
  <si>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</si>
  <si>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</si>
  <si>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</si>
  <si>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</si>
  <si>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</si>
  <si>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</si>
  <si>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</si>
  <si>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</si>
  <si>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</si>
  <si>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</si>
  <si>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</si>
  <si>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</si>
  <si>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</si>
  <si>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</si>
  <si>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</si>
  <si>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</si>
  <si>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</si>
  <si>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</si>
  <si>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</si>
  <si>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</si>
  <si>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</si>
  <si>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</si>
  <si>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</si>
  <si>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</si>
  <si>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</si>
  <si>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</si>
  <si>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</si>
  <si>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</si>
  <si>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</si>
  <si>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</si>
  <si>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</si>
  <si>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</si>
  <si>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</si>
  <si>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</si>
  <si>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</si>
  <si>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</si>
  <si>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</si>
  <si>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</si>
  <si>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</si>
  <si>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</si>
  <si>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</si>
  <si>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</si>
  <si>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</si>
  <si>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</si>
  <si>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</si>
  <si>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</si>
  <si>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</si>
  <si>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</si>
  <si>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</si>
  <si>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</si>
  <si>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</si>
  <si>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</si>
  <si>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</si>
  <si>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</si>
  <si>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</si>
  <si>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</si>
  <si>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</si>
  <si>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</si>
  <si>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</si>
  <si>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</si>
  <si>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</si>
  <si>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</si>
  <si>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</si>
  <si>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</si>
  <si>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</si>
  <si>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</si>
  <si>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</si>
  <si>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</si>
  <si>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</si>
  <si>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</si>
  <si>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</si>
  <si>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</si>
  <si>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</si>
  <si>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</si>
  <si>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</si>
  <si>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</si>
  <si>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</si>
  <si>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</si>
  <si>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</si>
  <si>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</si>
  <si>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</si>
  <si>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</si>
  <si>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</si>
  <si>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</si>
  <si>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</si>
  <si>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</si>
  <si>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</si>
  <si>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</si>
  <si>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</si>
  <si>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</si>
  <si>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</si>
  <si>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</si>
  <si>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</si>
  <si>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</si>
  <si>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</si>
  <si>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</si>
  <si>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</si>
  <si>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</si>
  <si>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</si>
  <si>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</si>
  <si>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</si>
  <si>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</si>
  <si>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</si>
  <si>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</si>
  <si>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</si>
  <si>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</si>
  <si>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</si>
  <si>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</si>
  <si>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</si>
  <si>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</si>
  <si>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</si>
  <si>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</si>
  <si>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</si>
  <si>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</si>
  <si>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</si>
  <si>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</si>
  <si>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</si>
  <si>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</si>
  <si>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</si>
  <si>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</si>
  <si>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</si>
  <si>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</si>
  <si>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</si>
  <si>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</si>
  <si>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</si>
  <si>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</si>
  <si>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</si>
  <si>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</si>
  <si>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</si>
  <si>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</si>
  <si>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</si>
  <si>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</si>
  <si>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</si>
  <si>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</si>
  <si>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</si>
  <si>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</si>
  <si>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</si>
  <si>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</si>
  <si>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</si>
  <si>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</si>
  <si>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</si>
  <si>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</si>
  <si>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</si>
  <si>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</si>
  <si>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</si>
  <si>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</si>
  <si>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</si>
  <si>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</si>
  <si>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</si>
  <si>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</si>
  <si>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</si>
  <si>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</si>
  <si>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</si>
  <si>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</si>
  <si>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</si>
  <si>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</si>
  <si>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</si>
  <si>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</si>
  <si>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</si>
  <si>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</si>
  <si>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</si>
  <si>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</si>
  <si>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</si>
  <si>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</si>
  <si>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</si>
  <si>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</si>
  <si>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</si>
  <si>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</si>
  <si>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</si>
  <si>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</si>
  <si>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</si>
  <si>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</si>
  <si>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</si>
  <si>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</si>
  <si>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</si>
  <si>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</si>
  <si>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</si>
  <si>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</si>
  <si>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</si>
  <si>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</si>
  <si>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</si>
  <si>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</si>
  <si>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</si>
  <si>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</si>
  <si>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</si>
  <si>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</si>
  <si>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</si>
  <si>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</si>
  <si>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</si>
  <si>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</si>
  <si>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</si>
  <si>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</si>
  <si>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</si>
  <si>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</si>
  <si>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</si>
  <si>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</si>
  <si>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</si>
  <si>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</si>
  <si>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</si>
  <si>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</si>
  <si>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</si>
  <si>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</si>
  <si>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</si>
  <si>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</si>
  <si>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</si>
  <si>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</si>
  <si>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</si>
  <si>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</si>
  <si>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</si>
  <si>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</si>
  <si>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</si>
  <si>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</si>
  <si>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</si>
  <si>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</si>
  <si>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</si>
  <si>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</si>
  <si>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</si>
  <si>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</si>
  <si>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</si>
  <si>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</si>
  <si>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</si>
  <si>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</si>
  <si>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</si>
  <si>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</si>
  <si>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</si>
  <si>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</si>
  <si>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</si>
  <si>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</si>
  <si>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</si>
  <si>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</si>
  <si>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</si>
  <si>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</si>
  <si>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</si>
  <si>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</si>
  <si>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</si>
  <si>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</si>
  <si>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</si>
  <si>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</si>
  <si>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</si>
  <si>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</si>
  <si>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</si>
  <si>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</si>
  <si>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</si>
  <si>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</si>
  <si>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</si>
  <si>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</si>
  <si>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</si>
  <si>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</si>
  <si>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</si>
  <si>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</si>
  <si>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</si>
  <si>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</si>
  <si>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</si>
  <si>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</si>
  <si>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</si>
  <si>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</si>
  <si>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</si>
  <si>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</si>
  <si>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</si>
  <si>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</si>
  <si>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</si>
  <si>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</si>
  <si>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</si>
  <si>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</si>
  <si>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</si>
  <si>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</si>
  <si>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</si>
  <si>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</si>
  <si>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</si>
  <si>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</si>
  <si>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</si>
  <si>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</si>
  <si>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</si>
  <si>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</si>
  <si>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</si>
  <si>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</si>
  <si>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</si>
  <si>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</si>
  <si>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</si>
  <si>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</si>
  <si>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</si>
  <si>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</si>
  <si>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</si>
  <si>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</si>
  <si>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</si>
  <si>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</si>
  <si>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</si>
  <si>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</si>
  <si>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</si>
  <si>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</si>
  <si>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</si>
  <si>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</si>
  <si>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</si>
  <si>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</si>
  <si>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</si>
  <si>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</si>
  <si>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</si>
  <si>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</si>
  <si>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</si>
  <si>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</si>
  <si>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</si>
  <si>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</si>
  <si>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</si>
  <si>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</si>
  <si>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</si>
  <si>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</si>
  <si>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</si>
  <si>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</si>
  <si>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</si>
  <si>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</si>
  <si>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</si>
  <si>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</si>
  <si>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</si>
  <si>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</si>
  <si>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</si>
  <si>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</si>
  <si>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</si>
  <si>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</si>
  <si>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</si>
  <si>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</si>
  <si>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</si>
  <si>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</si>
  <si>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</si>
  <si>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</si>
  <si>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</si>
  <si>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</si>
  <si>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</si>
  <si>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</si>
  <si>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</si>
  <si>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</si>
  <si>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</si>
  <si>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</si>
  <si>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</si>
  <si>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</si>
  <si>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</si>
  <si>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</si>
  <si>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</si>
  <si>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</si>
  <si>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</si>
  <si>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</si>
  <si>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</si>
  <si>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</si>
  <si>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</si>
  <si>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</si>
  <si>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</si>
  <si>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</si>
  <si>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</si>
  <si>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</si>
  <si>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</si>
  <si>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</si>
  <si>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</si>
  <si>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</si>
  <si>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</si>
  <si>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</si>
  <si>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</si>
  <si>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</si>
  <si>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</si>
  <si>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</si>
  <si>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</si>
  <si>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</si>
  <si>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</si>
  <si>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</si>
  <si>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</si>
  <si>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</si>
  <si>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</si>
  <si>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</si>
  <si>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</si>
  <si>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</si>
  <si>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</si>
  <si>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</si>
  <si>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</si>
  <si>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</si>
  <si>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</si>
  <si>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</si>
  <si>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</si>
  <si>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</si>
  <si>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</si>
  <si>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</si>
  <si>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</si>
  <si>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</si>
  <si>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</si>
  <si>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</si>
  <si>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</si>
  <si>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</si>
  <si>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</si>
  <si>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</si>
  <si>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</si>
  <si>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</si>
  <si>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</si>
  <si>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</si>
  <si>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</si>
  <si>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</si>
  <si>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</si>
  <si>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</si>
  <si>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</si>
  <si>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</si>
  <si>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</si>
  <si>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</si>
  <si>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</si>
  <si>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</si>
  <si>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</si>
  <si>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</si>
  <si>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</si>
  <si>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</si>
  <si>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</si>
  <si>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</si>
  <si>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</si>
  <si>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</si>
  <si>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</si>
  <si>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</si>
  <si>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</si>
  <si>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</si>
  <si>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</si>
  <si>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</si>
  <si>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</si>
  <si>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</si>
  <si>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</si>
  <si>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</si>
  <si>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</si>
  <si>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</si>
  <si>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</si>
  <si>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</si>
  <si>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</si>
  <si>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</si>
  <si>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</si>
  <si>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</si>
  <si>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</si>
  <si>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</si>
  <si>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</si>
  <si>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</si>
  <si>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</si>
  <si>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</si>
  <si>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</si>
  <si>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</si>
  <si>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</si>
  <si>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</si>
  <si>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</si>
  <si>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</si>
  <si>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</si>
  <si>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</si>
  <si>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</si>
  <si>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</si>
  <si>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</si>
  <si>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</si>
  <si>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</si>
  <si>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</si>
  <si>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</si>
  <si>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</si>
  <si>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</si>
  <si>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</si>
  <si>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</si>
  <si>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</si>
  <si>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</si>
  <si>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</si>
  <si>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</si>
  <si>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</si>
  <si>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</si>
  <si>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</si>
  <si>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</si>
  <si>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</si>
  <si>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</si>
  <si>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</si>
  <si>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</si>
  <si>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</si>
  <si>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</si>
  <si>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</si>
  <si>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</si>
  <si>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</si>
  <si>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</si>
  <si>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</si>
  <si>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</si>
  <si>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</si>
  <si>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</si>
  <si>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</si>
  <si>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</si>
  <si>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</si>
  <si>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</si>
  <si>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</si>
  <si>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</si>
  <si>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</si>
  <si>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</si>
  <si>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</si>
  <si>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</si>
  <si>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</si>
  <si>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</si>
  <si>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</si>
  <si>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</si>
  <si>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</si>
  <si>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</si>
  <si>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</si>
  <si>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</si>
  <si>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</si>
  <si>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</si>
  <si>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</si>
  <si>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</si>
  <si>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</si>
  <si>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</si>
  <si>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</si>
  <si>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</si>
  <si>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</si>
  <si>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</si>
  <si>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</si>
  <si>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</si>
  <si>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</si>
  <si>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</si>
  <si>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</si>
  <si>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</si>
  <si>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</si>
  <si>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</si>
  <si>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</si>
  <si>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</si>
  <si>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</si>
  <si>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</si>
  <si>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</si>
  <si>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</si>
  <si>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</si>
  <si>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</si>
  <si>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</si>
  <si>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</si>
  <si>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</si>
  <si>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</si>
  <si>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</si>
  <si>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</si>
  <si>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</si>
  <si>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</si>
  <si>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</si>
  <si>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</si>
  <si>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</si>
  <si>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</si>
  <si>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</si>
  <si>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</si>
  <si>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</si>
  <si>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</si>
  <si>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</si>
  <si>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</si>
  <si>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</si>
  <si>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</si>
  <si>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</si>
  <si>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</si>
  <si>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</si>
  <si>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</si>
  <si>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</si>
  <si>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</si>
  <si>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</si>
  <si>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</si>
  <si>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</si>
  <si>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</si>
  <si>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</si>
  <si>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</si>
  <si>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</si>
  <si>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</si>
  <si>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</si>
  <si>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</si>
  <si>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</si>
  <si>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</si>
  <si>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</si>
  <si>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</si>
  <si>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</si>
  <si>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</si>
  <si>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</si>
  <si>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</si>
  <si>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</si>
  <si>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</si>
  <si>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</si>
  <si>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</si>
  <si>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</si>
  <si>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</si>
  <si>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</si>
  <si>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</si>
  <si>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</si>
  <si>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</si>
  <si>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</si>
  <si>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</si>
  <si>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</si>
  <si>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</si>
  <si>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</si>
  <si>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</si>
  <si>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</si>
  <si>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</si>
  <si>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</si>
  <si>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</si>
  <si>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</si>
  <si>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</si>
  <si>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</si>
  <si>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</si>
  <si>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</si>
  <si>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</si>
  <si>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</si>
  <si>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</si>
  <si>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</si>
  <si>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</si>
  <si>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</si>
  <si>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</si>
  <si>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</si>
  <si>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</si>
  <si>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</si>
  <si>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</si>
  <si>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</si>
  <si>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</si>
  <si>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</si>
  <si>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</si>
  <si>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</si>
  <si>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</si>
  <si>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</si>
  <si>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</si>
  <si>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</si>
  <si>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</si>
  <si>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</si>
  <si>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</si>
  <si>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</si>
  <si>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</si>
  <si>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</si>
  <si>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</si>
  <si>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</si>
  <si>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</si>
  <si>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</si>
  <si>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</si>
  <si>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</si>
  <si>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</si>
  <si>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</si>
  <si>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</si>
  <si>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</si>
  <si>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</si>
  <si>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</si>
  <si>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</si>
  <si>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</si>
  <si>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</si>
  <si>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</si>
  <si>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</si>
  <si>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</si>
  <si>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</si>
  <si>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</si>
  <si>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</si>
  <si>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</si>
  <si>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</si>
  <si>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</si>
  <si>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</si>
  <si>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</si>
  <si>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</si>
  <si>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</si>
  <si>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</si>
  <si>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</si>
  <si>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</si>
  <si>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</si>
  <si>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</si>
  <si>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</si>
  <si>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</si>
  <si>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</si>
  <si>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</si>
  <si>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</si>
  <si>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</si>
  <si>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</si>
  <si>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</si>
  <si>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</si>
  <si>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</si>
  <si>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</si>
  <si>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</si>
  <si>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</si>
  <si>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</si>
  <si>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</si>
  <si>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</si>
  <si>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</si>
  <si>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</si>
  <si>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</si>
  <si>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</si>
  <si>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</si>
  <si>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</si>
  <si>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</si>
  <si>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</si>
  <si>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</si>
  <si>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</si>
  <si>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</si>
  <si>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</si>
  <si>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</si>
  <si>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</si>
  <si>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</si>
  <si>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</si>
  <si>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</si>
  <si>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</si>
  <si>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</si>
  <si>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</si>
  <si>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</si>
  <si>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</si>
  <si>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</si>
  <si>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</si>
  <si>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</si>
  <si>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</si>
  <si>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</si>
  <si>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</si>
  <si>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</si>
  <si>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</si>
  <si>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</si>
  <si>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</si>
  <si>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</si>
  <si>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</si>
  <si>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</si>
  <si>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</si>
  <si>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</si>
  <si>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</si>
  <si>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</si>
  <si>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</si>
  <si>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</si>
  <si>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</si>
  <si>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</si>
  <si>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</si>
  <si>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</si>
  <si>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</si>
  <si>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</si>
  <si>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</si>
  <si>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</si>
  <si>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</si>
  <si>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</si>
  <si>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</si>
  <si>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</si>
  <si>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</si>
  <si>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</si>
  <si>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</si>
  <si>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</si>
  <si>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</si>
  <si>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</si>
  <si>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</si>
  <si>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</si>
  <si>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</si>
  <si>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</si>
  <si>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</si>
  <si>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</si>
  <si>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</si>
  <si>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</si>
  <si>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</si>
  <si>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</si>
  <si>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</si>
  <si>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</si>
  <si>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</si>
  <si>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</si>
  <si>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</si>
  <si>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</si>
  <si>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</si>
  <si>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</si>
  <si>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</si>
  <si>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</si>
  <si>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</si>
  <si>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</si>
  <si>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</si>
  <si>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</si>
  <si>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</si>
  <si>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</si>
  <si>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</si>
  <si>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</si>
  <si>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</si>
  <si>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</si>
  <si>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</si>
  <si>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</si>
  <si>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</si>
  <si>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</si>
  <si>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</si>
  <si>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</si>
  <si>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</si>
  <si>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</si>
  <si>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</si>
  <si>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</si>
  <si>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</si>
  <si>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</si>
  <si>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</si>
  <si>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</si>
  <si>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</si>
  <si>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</si>
  <si>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</si>
  <si>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</si>
  <si>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</si>
  <si>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</si>
  <si>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</si>
  <si>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</si>
  <si>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</si>
  <si>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</si>
  <si>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</si>
  <si>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</si>
  <si>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</si>
  <si>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</si>
  <si>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</si>
  <si>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</si>
  <si>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</si>
  <si>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</si>
  <si>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</si>
  <si>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</si>
  <si>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</si>
  <si>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</si>
  <si>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</si>
  <si>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</si>
  <si>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</si>
  <si>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</si>
  <si>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</si>
  <si>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</si>
  <si>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</si>
  <si>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</si>
  <si>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</si>
  <si>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</si>
  <si>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</si>
  <si>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</si>
  <si>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</si>
  <si>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</si>
  <si>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</si>
  <si>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</si>
  <si>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</si>
  <si>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</si>
  <si>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</si>
  <si>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</si>
  <si>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</si>
  <si>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</si>
  <si>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</si>
  <si>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</si>
  <si>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</si>
  <si>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</si>
  <si>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</si>
  <si>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</si>
  <si>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</si>
  <si>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</si>
  <si>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</si>
  <si>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</si>
  <si>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</si>
  <si>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</si>
  <si>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</si>
  <si>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</si>
  <si>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</si>
  <si>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</si>
  <si>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</si>
  <si>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</si>
  <si>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</si>
  <si>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</si>
  <si>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</si>
  <si>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</si>
  <si>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</si>
  <si>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</si>
  <si>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</si>
  <si>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</si>
  <si>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</si>
  <si>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</si>
  <si>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</si>
  <si>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</si>
  <si>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</si>
  <si>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</si>
  <si>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</si>
  <si>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</si>
  <si>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</si>
  <si>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</si>
  <si>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</si>
  <si>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</si>
  <si>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</si>
  <si>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</si>
  <si>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</si>
  <si>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</si>
  <si>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</si>
  <si>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</si>
  <si>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</si>
  <si>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</si>
  <si>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</si>
  <si>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</si>
  <si>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</si>
  <si>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</si>
  <si>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</si>
  <si>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</si>
  <si>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</si>
  <si>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</si>
  <si>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</si>
  <si>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</si>
  <si>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</si>
  <si>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</si>
  <si>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</si>
  <si>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</si>
  <si>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</si>
  <si>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</si>
  <si>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</si>
  <si>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</si>
  <si>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</si>
  <si>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</si>
  <si>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</si>
  <si>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</si>
  <si>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</si>
  <si>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</si>
  <si>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</si>
  <si>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</si>
  <si>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</si>
  <si>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</si>
  <si>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</si>
  <si>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</si>
  <si>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</si>
  <si>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</si>
  <si>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</si>
  <si>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</si>
  <si>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</si>
  <si>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</si>
  <si>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</si>
  <si>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</si>
  <si>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</si>
  <si>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</si>
  <si>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</si>
  <si>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</si>
  <si>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</si>
  <si>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</si>
  <si>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</si>
  <si>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</si>
  <si>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</si>
  <si>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</si>
  <si>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</si>
  <si>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</si>
  <si>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</si>
  <si>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</si>
  <si>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</si>
  <si>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</si>
  <si>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</si>
  <si>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</si>
  <si>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</si>
  <si>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</si>
  <si>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</si>
  <si>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</si>
  <si>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</si>
  <si>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</si>
  <si>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</si>
  <si>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</si>
  <si>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</si>
  <si>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</si>
  <si>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</si>
  <si>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</si>
  <si>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</si>
  <si>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</si>
  <si>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</si>
  <si>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</si>
  <si>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</si>
  <si>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</si>
  <si>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</si>
  <si>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</si>
  <si>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</si>
  <si>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</si>
  <si>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</si>
  <si>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</si>
  <si>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</si>
  <si>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</si>
  <si>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</si>
  <si>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</si>
  <si>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</si>
  <si>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</si>
  <si>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</si>
  <si>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</si>
  <si>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</si>
  <si>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</si>
  <si>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</si>
  <si>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</si>
  <si>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</si>
  <si>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</si>
  <si>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</si>
  <si>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</si>
  <si>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</si>
  <si>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</si>
  <si>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</si>
  <si>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</si>
  <si>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</si>
  <si>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</si>
  <si>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</si>
  <si>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</si>
  <si>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</si>
  <si>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</si>
  <si>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</si>
  <si>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</si>
  <si>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</si>
  <si>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</si>
  <si>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</si>
  <si>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</si>
  <si>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</si>
  <si>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</si>
  <si>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</si>
  <si>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</si>
  <si>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</si>
  <si>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</si>
  <si>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</si>
  <si>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</si>
  <si>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</si>
  <si>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</si>
  <si>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</si>
  <si>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</si>
  <si>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</si>
  <si>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</si>
  <si>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</si>
  <si>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</si>
  <si>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</si>
  <si>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</si>
  <si>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</si>
  <si>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</si>
  <si>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</si>
  <si>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</si>
  <si>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</si>
  <si>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</si>
  <si>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</si>
  <si>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</si>
  <si>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</si>
  <si>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</si>
  <si>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</si>
  <si>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</si>
  <si>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</si>
  <si>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</si>
  <si>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</si>
  <si>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</si>
  <si>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</si>
  <si>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</si>
  <si>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</si>
  <si>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</si>
  <si>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</si>
  <si>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</si>
  <si>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</si>
  <si>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</si>
  <si>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</si>
  <si>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</si>
  <si>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</si>
  <si>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</si>
  <si>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</si>
  <si>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</si>
  <si>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</si>
  <si>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</si>
  <si>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</si>
  <si>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</si>
  <si>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</si>
  <si>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</si>
  <si>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</si>
  <si>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</si>
  <si>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</si>
  <si>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</si>
  <si>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</si>
  <si>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</si>
  <si>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</si>
  <si>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</si>
  <si>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</si>
  <si>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</si>
  <si>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</si>
  <si>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</si>
  <si>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</si>
  <si>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</si>
  <si>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</si>
  <si>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</si>
  <si>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</si>
  <si>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</si>
  <si>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</si>
  <si>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</si>
  <si>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</si>
  <si>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</si>
  <si>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</si>
  <si>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</si>
  <si>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</si>
  <si>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</si>
  <si>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</si>
  <si>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</si>
  <si>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</si>
  <si>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</si>
  <si>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</si>
  <si>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</si>
  <si>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</si>
  <si>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</si>
  <si>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</si>
  <si>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</si>
  <si>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</si>
  <si>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</si>
  <si>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</si>
  <si>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</si>
  <si>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</si>
  <si>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</si>
  <si>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</si>
  <si>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</si>
  <si>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</si>
  <si>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</si>
  <si>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</si>
  <si>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</si>
  <si>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</si>
  <si>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</si>
  <si>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</si>
  <si>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</si>
  <si>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</si>
  <si>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</si>
  <si>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</si>
  <si>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</si>
  <si>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</si>
  <si>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</si>
  <si>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</si>
  <si>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</si>
  <si>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</si>
  <si>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</si>
  <si>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</si>
  <si>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</si>
  <si>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</si>
  <si>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</si>
  <si>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</si>
  <si>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</si>
  <si>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</si>
  <si>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</si>
  <si>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</si>
  <si>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</si>
  <si>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</si>
  <si>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</si>
  <si>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</si>
  <si>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</si>
  <si>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</si>
  <si>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</si>
  <si>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</si>
  <si>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</si>
  <si>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</si>
  <si>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</si>
  <si>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</si>
  <si>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</si>
  <si>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</si>
  <si>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</si>
  <si>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</si>
  <si>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</si>
  <si>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</si>
  <si>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</si>
  <si>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</si>
  <si>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</si>
  <si>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</si>
  <si>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</si>
  <si>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</si>
  <si>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</si>
  <si>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</si>
  <si>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</si>
  <si>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</si>
  <si>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</si>
  <si>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</si>
  <si>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</si>
  <si>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</si>
  <si>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</si>
  <si>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</si>
  <si>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</si>
  <si>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</si>
  <si>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</si>
  <si>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</si>
  <si>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</si>
  <si>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</si>
  <si>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</si>
  <si>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</si>
  <si>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</si>
  <si>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</si>
  <si>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</si>
  <si>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</si>
  <si>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</si>
  <si>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</si>
  <si>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</si>
  <si>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</si>
  <si>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</si>
  <si>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</si>
  <si>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</si>
  <si>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</si>
  <si>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</si>
  <si>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</si>
  <si>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</si>
  <si>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</si>
  <si>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</si>
  <si>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</si>
  <si>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</si>
  <si>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</si>
  <si>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</si>
  <si>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</si>
  <si>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</si>
  <si>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</si>
  <si>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</si>
  <si>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</si>
  <si>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</si>
  <si>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</si>
  <si>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</si>
  <si>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</si>
  <si>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</si>
  <si>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</si>
  <si>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</si>
  <si>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</si>
  <si>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</si>
  <si>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</si>
  <si>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</si>
  <si>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</si>
  <si>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</si>
  <si>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</si>
  <si>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</si>
  <si>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</si>
  <si>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</si>
  <si>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</si>
  <si>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</si>
  <si>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</si>
  <si>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</si>
  <si>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</si>
  <si>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</si>
  <si>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</si>
  <si>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</si>
  <si>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</si>
  <si>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</si>
  <si>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</si>
  <si>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</si>
  <si>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</si>
  <si>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</si>
  <si>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</si>
  <si>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</si>
  <si>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</si>
  <si>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</si>
  <si>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</si>
  <si>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</si>
  <si>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</si>
  <si>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</si>
  <si>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</si>
  <si>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</si>
  <si>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</si>
  <si>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</si>
  <si>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</si>
  <si>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</si>
  <si>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</si>
  <si>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</si>
  <si>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</si>
  <si>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</si>
  <si>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</si>
  <si>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</si>
  <si>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</si>
  <si>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</si>
  <si>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</si>
  <si>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</si>
  <si>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</si>
  <si>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</si>
  <si>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</si>
  <si>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</si>
  <si>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</si>
  <si>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</si>
  <si>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</si>
  <si>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</si>
  <si>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</si>
  <si>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</si>
  <si>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</si>
  <si>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</si>
  <si>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</si>
  <si>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</si>
  <si>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</si>
  <si>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</si>
  <si>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</si>
  <si>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</si>
  <si>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</si>
  <si>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</si>
  <si>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</si>
  <si>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</si>
  <si>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</si>
  <si>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</si>
  <si>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</si>
  <si>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</si>
  <si>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</si>
  <si>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</si>
  <si>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</si>
  <si>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</si>
  <si>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</si>
  <si>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</si>
  <si>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</si>
  <si>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</si>
  <si>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</si>
  <si>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</si>
  <si>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</si>
  <si>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</si>
  <si>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</si>
  <si>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</si>
  <si>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</si>
  <si>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</si>
  <si>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</si>
  <si>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</si>
  <si>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</si>
  <si>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</si>
  <si>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</si>
  <si>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</si>
  <si>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</si>
  <si>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</si>
  <si>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</si>
  <si>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</si>
  <si>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</si>
  <si>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</si>
  <si>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</si>
  <si>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</si>
  <si>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</si>
  <si>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</si>
  <si>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</si>
  <si>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</si>
  <si>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</si>
  <si>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</si>
  <si>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</si>
  <si>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</si>
  <si>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</si>
  <si>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</si>
  <si>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</si>
  <si>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</si>
  <si>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</si>
  <si>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</si>
  <si>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</si>
  <si>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</si>
  <si>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</si>
  <si>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</si>
  <si>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</si>
  <si>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</si>
  <si>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</si>
  <si>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</si>
  <si>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</si>
  <si>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</si>
  <si>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</si>
  <si>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</si>
  <si>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</si>
  <si>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</si>
  <si>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</si>
  <si>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</si>
  <si>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</si>
  <si>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</si>
  <si>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</si>
  <si>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</si>
  <si>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</si>
  <si>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</si>
  <si>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</si>
  <si>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</si>
  <si>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</si>
  <si>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</si>
  <si>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</si>
  <si>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</si>
  <si>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</si>
  <si>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</si>
  <si>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</si>
  <si>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</si>
  <si>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</si>
  <si>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</si>
  <si>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</si>
  <si>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</si>
  <si>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</si>
  <si>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</si>
  <si>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</si>
  <si>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</si>
  <si>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</si>
  <si>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</si>
  <si>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</si>
  <si>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</si>
  <si>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</si>
  <si>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</si>
  <si>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</si>
  <si>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</si>
  <si>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</si>
  <si>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</si>
  <si>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</si>
  <si>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</si>
  <si>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</si>
  <si>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</si>
  <si>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</si>
  <si>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</si>
  <si>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</si>
  <si>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</si>
  <si>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</si>
  <si>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</si>
  <si>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</si>
  <si>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</si>
  <si>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</si>
  <si>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</si>
  <si>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</si>
  <si>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</si>
  <si>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</si>
  <si>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</si>
  <si>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</si>
  <si>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</si>
  <si>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</si>
  <si>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</si>
  <si>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</si>
  <si>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</si>
  <si>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</si>
  <si>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</si>
  <si>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</si>
  <si>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</si>
  <si>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</si>
  <si>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</si>
  <si>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</si>
  <si>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</si>
  <si>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</si>
  <si>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</si>
  <si>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</si>
  <si>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</si>
  <si>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</si>
  <si>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</si>
  <si>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</si>
  <si>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</si>
  <si>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</si>
  <si>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</si>
  <si>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</si>
  <si>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</si>
  <si>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</si>
  <si>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</si>
  <si>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</si>
  <si>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</si>
  <si>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</si>
  <si>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</si>
  <si>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</si>
  <si>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</si>
  <si>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</si>
  <si>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</si>
  <si>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</si>
  <si>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</si>
  <si>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</si>
  <si>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</si>
  <si>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</si>
  <si>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</si>
  <si>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</si>
  <si>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</si>
  <si>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</si>
  <si>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</si>
  <si>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</si>
  <si>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</si>
  <si>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</si>
  <si>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</si>
  <si>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</si>
  <si>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</si>
  <si>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</si>
  <si>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</si>
  <si>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</si>
  <si>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</si>
  <si>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</si>
  <si>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</si>
  <si>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</si>
  <si>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</si>
  <si>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</si>
  <si>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</si>
  <si>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</si>
  <si>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</si>
  <si>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</si>
  <si>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</si>
  <si>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</si>
  <si>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</si>
  <si>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</si>
  <si>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</si>
  <si>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</si>
  <si>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</si>
  <si>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</si>
  <si>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</si>
  <si>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</si>
  <si>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</si>
  <si>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</si>
  <si>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</si>
  <si>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</si>
  <si>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</si>
  <si>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</si>
  <si>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</si>
  <si>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</si>
  <si>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</si>
  <si>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</si>
  <si>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</si>
  <si>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</si>
  <si>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</si>
  <si>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</si>
  <si>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</si>
  <si>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</si>
  <si>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</si>
  <si>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</si>
  <si>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</si>
  <si>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</si>
  <si>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</si>
  <si>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</si>
  <si>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</si>
  <si>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</si>
  <si>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</si>
  <si>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</si>
  <si>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</si>
  <si>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</si>
  <si>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</si>
  <si>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</si>
  <si>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</si>
  <si>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</si>
  <si>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</si>
  <si>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</si>
  <si>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</si>
  <si>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</si>
  <si>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</si>
  <si>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</si>
  <si>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</si>
  <si>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</si>
  <si>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</si>
  <si>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</si>
  <si>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</si>
  <si>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</si>
  <si>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</si>
  <si>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</si>
  <si>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</si>
  <si>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</si>
  <si>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</si>
  <si>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</si>
  <si>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</si>
  <si>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</si>
  <si>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</si>
  <si>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</si>
  <si>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</si>
  <si>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</si>
  <si>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</si>
  <si>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</si>
  <si>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</si>
  <si>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</si>
  <si>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</si>
  <si>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</si>
  <si>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</si>
  <si>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</si>
  <si>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</si>
  <si>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</si>
  <si>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</si>
  <si>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</si>
  <si>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</si>
  <si>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</si>
  <si>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</si>
  <si>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</si>
  <si>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</si>
  <si>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</si>
  <si>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</si>
  <si>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</si>
  <si>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</si>
  <si>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</si>
  <si>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</si>
  <si>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</si>
  <si>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</si>
  <si>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</si>
  <si>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</si>
  <si>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</si>
  <si>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</si>
  <si>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</si>
  <si>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</si>
  <si>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</si>
  <si>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</si>
  <si>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</si>
  <si>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</si>
  <si>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</si>
  <si>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</si>
  <si>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</si>
  <si>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</si>
  <si>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</si>
  <si>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</si>
  <si>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</si>
  <si>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</si>
  <si>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</si>
  <si>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</si>
  <si>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</si>
  <si>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</si>
  <si>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</si>
  <si>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</si>
  <si>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</si>
  <si>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</si>
  <si>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</si>
  <si>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</si>
  <si>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</si>
  <si>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</si>
  <si>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</si>
  <si>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</si>
  <si>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</si>
  <si>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</si>
  <si>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</si>
  <si>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</si>
  <si>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</si>
  <si>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</si>
  <si>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</si>
  <si>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</si>
  <si>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</si>
  <si>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</si>
  <si>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</si>
  <si>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</si>
  <si>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</si>
  <si>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</si>
  <si>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</si>
  <si>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</si>
  <si>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</si>
  <si>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</si>
  <si>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</si>
  <si>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</si>
  <si>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</si>
  <si>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</si>
  <si>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</si>
  <si>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</si>
  <si>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</si>
  <si>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</si>
  <si>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</si>
  <si>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</si>
  <si>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</si>
  <si>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</si>
  <si>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</si>
  <si>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</si>
  <si>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</si>
  <si>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</si>
  <si>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</si>
  <si>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</si>
  <si>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</si>
  <si>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</si>
  <si>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</si>
  <si>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</si>
  <si>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</si>
  <si>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</si>
  <si>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</si>
  <si>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</si>
  <si>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</si>
  <si>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</si>
  <si>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</si>
  <si>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</si>
  <si>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</si>
  <si>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</si>
  <si>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</si>
  <si>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</si>
  <si>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</si>
  <si>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</si>
  <si>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</si>
  <si>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</si>
  <si>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</si>
  <si>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</si>
  <si>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</si>
  <si>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</si>
  <si>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</si>
  <si>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</si>
  <si>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</si>
  <si>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</si>
  <si>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</si>
  <si>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</si>
  <si>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</si>
  <si>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</si>
  <si>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</si>
  <si>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</si>
  <si>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</si>
  <si>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</si>
  <si>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</si>
  <si>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</si>
  <si>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</si>
  <si>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</si>
  <si>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</si>
  <si>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</si>
  <si>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</si>
  <si>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</si>
  <si>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</si>
  <si>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</si>
  <si>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</si>
  <si>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</si>
  <si>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</si>
  <si>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</si>
  <si>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</si>
  <si>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</si>
  <si>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</si>
  <si>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</si>
  <si>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</si>
  <si>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</si>
  <si>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</si>
  <si>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</si>
  <si>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</si>
  <si>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</si>
  <si>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</si>
  <si>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</si>
  <si>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</si>
  <si>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</si>
  <si>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</si>
  <si>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</si>
  <si>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</si>
  <si>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</si>
  <si>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</si>
  <si>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</si>
  <si>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</si>
  <si>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</si>
  <si>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</si>
  <si>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</si>
  <si>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</si>
  <si>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</si>
  <si>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</si>
  <si>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</si>
  <si>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</si>
  <si>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</si>
  <si>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</si>
  <si>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</si>
  <si>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</si>
  <si>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</si>
  <si>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</si>
  <si>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</si>
  <si>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</si>
  <si>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</si>
  <si>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</si>
  <si>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</si>
  <si>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</si>
  <si>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</si>
  <si>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</si>
  <si>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</si>
  <si>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</si>
  <si>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</si>
  <si>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</si>
  <si>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</si>
  <si>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</si>
  <si>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</si>
  <si>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</si>
  <si>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</si>
  <si>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</si>
  <si>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</si>
  <si>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</si>
  <si>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</si>
  <si>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</si>
  <si>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</si>
  <si>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</si>
  <si>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</si>
  <si>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</si>
  <si>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</si>
  <si>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</si>
  <si>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</si>
  <si>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</si>
  <si>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</si>
  <si>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</si>
  <si>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</si>
  <si>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</si>
  <si>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</si>
  <si>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</si>
  <si>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</si>
  <si>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</si>
  <si>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</si>
  <si>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</si>
  <si>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</si>
  <si>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</si>
  <si>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</si>
  <si>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</si>
  <si>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</si>
  <si>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</si>
  <si>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</si>
  <si>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</si>
  <si>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</si>
  <si>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</si>
  <si>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</si>
  <si>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</si>
  <si>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</si>
  <si>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</si>
  <si>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</si>
  <si>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</si>
  <si>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</si>
  <si>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</si>
  <si>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</si>
  <si>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</si>
  <si>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</si>
  <si>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</si>
  <si>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</si>
  <si>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</si>
  <si>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</si>
  <si>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</si>
  <si>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</si>
  <si>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</si>
  <si>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</si>
  <si>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</si>
  <si>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</si>
  <si>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</si>
  <si>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</si>
  <si>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</si>
  <si>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</si>
  <si>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</si>
  <si>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</si>
  <si>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</si>
  <si>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</si>
  <si>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</si>
  <si>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</si>
  <si>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</si>
  <si>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</si>
  <si>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</si>
  <si>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</si>
  <si>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</si>
  <si>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</si>
  <si>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</si>
  <si>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</si>
  <si>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</si>
  <si>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</si>
  <si>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</si>
  <si>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</si>
  <si>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</si>
  <si>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</si>
  <si>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</si>
  <si>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</si>
  <si>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</si>
  <si>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</si>
  <si>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</si>
  <si>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</si>
  <si>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</si>
  <si>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</si>
  <si>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</si>
  <si>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</si>
  <si>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</si>
  <si>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</si>
  <si>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</si>
  <si>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</si>
  <si>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</si>
  <si>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</si>
  <si>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</si>
  <si>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</si>
  <si>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</si>
  <si>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</si>
  <si>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</si>
  <si>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</si>
  <si>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</si>
  <si>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</si>
  <si>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</si>
  <si>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</si>
  <si>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</si>
  <si>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</si>
  <si>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</si>
  <si>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</si>
  <si>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</si>
  <si>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</si>
  <si>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</si>
  <si>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</si>
  <si>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</si>
  <si>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</si>
  <si>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</si>
  <si>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</si>
  <si>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</si>
  <si>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</si>
  <si>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</si>
  <si>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</si>
  <si>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</si>
  <si>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</si>
  <si>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</si>
  <si>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</si>
  <si>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</si>
  <si>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</si>
  <si>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</si>
  <si>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</si>
  <si>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</si>
  <si>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</si>
  <si>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</si>
  <si>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</si>
  <si>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</si>
  <si>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</si>
  <si>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</si>
  <si>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</si>
  <si>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</si>
  <si>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</si>
  <si>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</si>
  <si>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</si>
  <si>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</si>
  <si>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</si>
  <si>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</si>
  <si>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</si>
  <si>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</si>
  <si>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</si>
  <si>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</si>
  <si>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</si>
  <si>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</si>
  <si>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</si>
  <si>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</si>
  <si>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</si>
  <si>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</si>
  <si>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</si>
  <si>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</si>
  <si>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</si>
  <si>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</si>
  <si>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</si>
  <si>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</si>
  <si>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</si>
  <si>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</si>
  <si>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</si>
  <si>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</si>
  <si>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</si>
  <si>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</si>
  <si>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</si>
  <si>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</si>
  <si>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</si>
  <si>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</si>
  <si>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</si>
  <si>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</si>
  <si>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</si>
  <si>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</si>
  <si>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</si>
  <si>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</si>
  <si>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</si>
  <si>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</si>
  <si>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</si>
  <si>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</si>
  <si>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</si>
  <si>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</si>
  <si>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</si>
  <si>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</si>
  <si>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</si>
  <si>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</si>
  <si>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</si>
  <si>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</si>
  <si>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</si>
  <si>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</si>
  <si>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</si>
  <si>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</si>
  <si>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</si>
  <si>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</si>
  <si>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</si>
  <si>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</si>
  <si>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</si>
  <si>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</si>
  <si>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</si>
  <si>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</si>
  <si>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</si>
  <si>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</si>
  <si>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</si>
  <si>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</si>
  <si>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</si>
  <si>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</si>
  <si>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</si>
  <si>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</si>
  <si>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</si>
  <si>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</si>
  <si>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</si>
  <si>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</si>
  <si>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</si>
  <si>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</si>
  <si>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</si>
  <si>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</si>
  <si>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</si>
  <si>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</si>
  <si>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</si>
  <si>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</si>
  <si>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</si>
  <si>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</si>
  <si>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</si>
  <si>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</si>
  <si>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</si>
  <si>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</si>
  <si>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</si>
  <si>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</si>
  <si>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</si>
  <si>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</si>
  <si>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</si>
  <si>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</si>
  <si>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</si>
  <si>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</si>
  <si>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</si>
  <si>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</si>
  <si>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</si>
  <si>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</si>
  <si>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</si>
  <si>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</si>
  <si>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</si>
  <si>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</si>
  <si>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</si>
  <si>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</si>
  <si>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</si>
  <si>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</si>
  <si>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</si>
  <si>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</si>
  <si>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</si>
  <si>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</si>
  <si>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</si>
  <si>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</si>
  <si>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</si>
  <si>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</si>
  <si>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</si>
  <si>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</si>
  <si>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</si>
  <si>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</si>
  <si>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</si>
  <si>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</si>
  <si>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</si>
  <si>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</si>
  <si>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</si>
  <si>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</si>
  <si>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</si>
  <si>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</si>
  <si>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</si>
  <si>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</si>
  <si>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</si>
  <si>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</si>
  <si>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</si>
  <si>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</si>
  <si>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</si>
  <si>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</si>
  <si>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</si>
  <si>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</si>
  <si>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</si>
  <si>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</si>
  <si>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</si>
  <si>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</si>
  <si>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</si>
  <si>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</si>
  <si>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</si>
  <si>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</si>
  <si>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</si>
  <si>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</si>
  <si>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</si>
  <si>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</si>
  <si>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</si>
  <si>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</si>
  <si>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</si>
  <si>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</si>
  <si>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</si>
  <si>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</si>
  <si>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</si>
  <si>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</si>
  <si>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</si>
  <si>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</si>
  <si>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</si>
  <si>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</si>
  <si>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</si>
  <si>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</si>
  <si>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</si>
  <si>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</si>
  <si>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</si>
  <si>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</si>
  <si>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</si>
  <si>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</si>
  <si>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</si>
  <si>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</si>
  <si>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</si>
  <si>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</si>
  <si>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</si>
  <si>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</si>
  <si>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</si>
  <si>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</si>
  <si>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</si>
  <si>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</si>
  <si>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</si>
  <si>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</si>
  <si>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</si>
  <si>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</si>
  <si>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</si>
  <si>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</si>
  <si>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</si>
  <si>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</si>
  <si>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</si>
  <si>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</si>
  <si>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</si>
  <si>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</si>
  <si>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</si>
  <si>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</si>
  <si>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</si>
  <si>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</si>
  <si>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</si>
  <si>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</si>
  <si>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</si>
  <si>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</si>
  <si>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</si>
  <si>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</si>
  <si>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</si>
  <si>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</si>
  <si>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</si>
  <si>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</si>
  <si>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</si>
  <si>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</si>
  <si>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</si>
  <si>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</si>
  <si>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</si>
  <si>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</si>
  <si>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</si>
  <si>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</si>
  <si>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</si>
  <si>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</si>
  <si>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</si>
  <si>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</si>
  <si>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</si>
  <si>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</si>
  <si>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</si>
  <si>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</si>
  <si>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</si>
  <si>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</si>
  <si>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</si>
  <si>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</si>
  <si>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</si>
  <si>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</si>
  <si>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</si>
  <si>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</si>
  <si>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</si>
  <si>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</si>
  <si>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</si>
  <si>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</si>
  <si>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</si>
  <si>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</si>
  <si>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</si>
  <si>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</si>
  <si>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</si>
  <si>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</si>
  <si>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</si>
  <si>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</si>
  <si>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</si>
  <si>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</si>
  <si>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</si>
  <si>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</si>
  <si>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</si>
  <si>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</si>
  <si>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</si>
  <si>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</si>
  <si>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</si>
  <si>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</si>
  <si>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</si>
  <si>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</si>
  <si>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</si>
  <si>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</si>
  <si>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</si>
  <si>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</si>
  <si>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</si>
  <si>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</si>
  <si>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</si>
  <si>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</si>
  <si>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</si>
  <si>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</si>
  <si>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</si>
  <si>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</si>
  <si>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</si>
  <si>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</si>
  <si>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</si>
  <si>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</si>
  <si>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</si>
  <si>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</si>
  <si>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</si>
  <si>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</si>
  <si>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</si>
  <si>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</si>
  <si>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</si>
  <si>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</si>
  <si>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</si>
  <si>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</si>
  <si>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</si>
  <si>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</si>
  <si>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</si>
  <si>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</si>
  <si>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</si>
  <si>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</si>
  <si>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</si>
  <si>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</si>
  <si>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</si>
  <si>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</si>
  <si>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</si>
  <si>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</si>
  <si>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</si>
  <si>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</si>
  <si>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</si>
  <si>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</si>
  <si>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</si>
  <si>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</si>
  <si>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</si>
  <si>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</si>
  <si>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</si>
  <si>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</si>
  <si>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</si>
  <si>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</si>
  <si>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</si>
  <si>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</si>
  <si>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</si>
  <si>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</si>
  <si>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</si>
  <si>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</si>
  <si>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</si>
  <si>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</si>
  <si>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</si>
  <si>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</si>
  <si>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</si>
  <si>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</si>
  <si>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</si>
  <si>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</si>
  <si>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</si>
  <si>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</si>
  <si>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</si>
  <si>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</si>
  <si>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</si>
  <si>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</si>
  <si>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</si>
  <si>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</si>
  <si>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</si>
  <si>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</si>
  <si>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</si>
  <si>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</si>
  <si>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</si>
  <si>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</si>
  <si>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</si>
  <si>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</si>
  <si>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</si>
  <si>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</si>
  <si>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</si>
  <si>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</si>
  <si>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</si>
  <si>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</si>
  <si>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</si>
  <si>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</si>
  <si>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</si>
  <si>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</si>
  <si>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</si>
  <si>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</si>
  <si>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</si>
  <si>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</si>
  <si>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</si>
  <si>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</si>
  <si>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</si>
  <si>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</si>
  <si>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</si>
  <si>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</si>
  <si>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</si>
  <si>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</si>
  <si>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</si>
  <si>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</si>
  <si>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</si>
  <si>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</si>
  <si>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</si>
  <si>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</si>
  <si>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</si>
  <si>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</si>
  <si>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</si>
  <si>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</si>
  <si>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</si>
  <si>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</si>
  <si>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</si>
  <si>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</si>
  <si>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</si>
  <si>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</si>
  <si>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</si>
  <si>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</si>
  <si>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</si>
  <si>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</si>
  <si>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</si>
  <si>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</si>
  <si>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</si>
  <si>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</si>
  <si>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</si>
  <si>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</si>
  <si>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</si>
  <si>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</si>
  <si>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</si>
  <si>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</si>
  <si>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</si>
  <si>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</si>
  <si>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</si>
  <si>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</si>
  <si>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</si>
  <si>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</si>
  <si>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</si>
  <si>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</si>
  <si>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</si>
  <si>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</si>
  <si>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</si>
  <si>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</si>
  <si>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</si>
  <si>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</si>
  <si>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</si>
  <si>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</si>
  <si>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</si>
  <si>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</si>
  <si>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</si>
  <si>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</si>
  <si>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</si>
  <si>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</si>
  <si>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</si>
  <si>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</si>
  <si>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</si>
  <si>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</si>
  <si>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</si>
  <si>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</si>
  <si>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</si>
  <si>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</si>
  <si>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</si>
  <si>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</si>
  <si>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</si>
  <si>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</si>
  <si>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</si>
  <si>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</si>
  <si>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</si>
  <si>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</si>
  <si>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</si>
  <si>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</si>
  <si>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</si>
  <si>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</si>
  <si>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</si>
  <si>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</si>
  <si>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</si>
  <si>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</si>
  <si>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</si>
  <si>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</si>
  <si>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</si>
  <si>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</si>
  <si>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</si>
  <si>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</si>
  <si>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</si>
  <si>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</si>
  <si>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</si>
  <si>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</si>
  <si>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</si>
  <si>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</si>
  <si>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</si>
  <si>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</si>
  <si>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</si>
  <si>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</si>
  <si>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</si>
  <si>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</si>
  <si>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</si>
  <si>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</si>
  <si>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</si>
  <si>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</si>
  <si>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</si>
  <si>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</si>
  <si>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</si>
  <si>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</si>
  <si>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</si>
  <si>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</si>
  <si>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</si>
  <si>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</si>
  <si>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</si>
  <si>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</si>
  <si>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</si>
  <si>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</si>
  <si>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</si>
  <si>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</si>
  <si>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</si>
  <si>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</si>
  <si>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</si>
  <si>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</si>
  <si>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</si>
  <si>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</si>
  <si>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</si>
  <si>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</si>
  <si>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</si>
  <si>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</si>
  <si>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</si>
  <si>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</si>
  <si>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</si>
  <si>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</si>
  <si>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</si>
  <si>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</si>
  <si>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</si>
  <si>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</si>
  <si>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</si>
  <si>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</si>
  <si>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</si>
  <si>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</si>
  <si>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</si>
  <si>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</si>
  <si>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</si>
  <si>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</si>
  <si>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</si>
  <si>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</si>
  <si>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</si>
  <si>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</si>
  <si>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</si>
  <si>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</si>
  <si>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</si>
  <si>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</si>
  <si>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</si>
  <si>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</si>
  <si>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</si>
  <si>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</si>
  <si>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</si>
  <si>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</si>
  <si>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</si>
  <si>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</si>
  <si>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</si>
  <si>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</si>
  <si>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</si>
  <si>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</si>
  <si>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</si>
  <si>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</si>
  <si>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</si>
  <si>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</si>
  <si>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</si>
  <si>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</si>
  <si>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</si>
  <si>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</si>
  <si>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</si>
  <si>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</si>
  <si>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</si>
  <si>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</si>
  <si>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</si>
  <si>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</si>
  <si>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</si>
  <si>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</si>
  <si>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</si>
  <si>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</si>
  <si>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</si>
  <si>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</si>
  <si>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</si>
  <si>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</si>
  <si>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</si>
  <si>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</si>
  <si>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</si>
  <si>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</si>
  <si>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</si>
  <si>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</si>
  <si>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</si>
  <si>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</si>
  <si>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</si>
  <si>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</si>
  <si>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</si>
  <si>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</si>
  <si>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</si>
  <si>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</si>
  <si>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</si>
  <si>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</si>
  <si>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</si>
  <si>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</si>
  <si>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</si>
  <si>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</si>
  <si>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</si>
  <si>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</si>
  <si>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</si>
  <si>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</si>
  <si>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</si>
  <si>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</si>
  <si>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</si>
  <si>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</si>
  <si>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</si>
  <si>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</si>
  <si>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</si>
  <si>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</si>
  <si>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</si>
  <si>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</si>
  <si>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</si>
  <si>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</si>
  <si>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</si>
  <si>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</si>
  <si>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</si>
  <si>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</si>
  <si>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</si>
  <si>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</si>
  <si>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</si>
  <si>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</si>
  <si>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</si>
  <si>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</si>
  <si>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</si>
  <si>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</si>
  <si>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</si>
  <si>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</si>
  <si>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</si>
  <si>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</si>
  <si>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</si>
  <si>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</si>
  <si>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</si>
  <si>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</si>
  <si>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</si>
  <si>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</si>
  <si>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</si>
  <si>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</si>
  <si>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</si>
  <si>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</si>
  <si>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</si>
  <si>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</si>
  <si>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</si>
  <si>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</si>
  <si>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</si>
  <si>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</si>
  <si>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</si>
  <si>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</si>
  <si>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</si>
  <si>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</si>
  <si>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</si>
  <si>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</si>
  <si>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</si>
  <si>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</si>
  <si>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</si>
  <si>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</si>
  <si>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</si>
  <si>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</si>
  <si>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</si>
  <si>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</si>
  <si>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</si>
  <si>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</si>
  <si>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</si>
  <si>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</si>
  <si>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</si>
  <si>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</si>
  <si>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</si>
  <si>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</si>
  <si>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</si>
  <si>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</si>
  <si>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</si>
  <si>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</si>
  <si>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</si>
  <si>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</si>
  <si>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</si>
  <si>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</si>
  <si>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</si>
  <si>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</si>
  <si>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</si>
  <si>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</si>
  <si>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</si>
  <si>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</si>
  <si>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</si>
  <si>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</si>
  <si>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</si>
  <si>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</si>
  <si>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</si>
  <si>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</si>
  <si>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</si>
  <si>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</si>
  <si>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</si>
  <si>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</si>
  <si>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</si>
  <si>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</si>
  <si>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</si>
  <si>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</si>
  <si>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</si>
  <si>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</si>
  <si>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</si>
  <si>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</si>
  <si>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</si>
  <si>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</si>
  <si>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</si>
  <si>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</si>
  <si>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</si>
  <si>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</si>
  <si>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</si>
  <si>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</si>
  <si>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</si>
  <si>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</si>
  <si>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</si>
  <si>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</si>
  <si>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</si>
  <si>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</si>
  <si>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</si>
  <si>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</si>
  <si>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</si>
  <si>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</si>
  <si>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</si>
  <si>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</si>
  <si>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</si>
  <si>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</si>
  <si>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</si>
  <si>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</si>
  <si>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</si>
  <si>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</si>
  <si>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</si>
  <si>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</si>
  <si>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</si>
  <si>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</si>
  <si>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</si>
  <si>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</si>
  <si>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</si>
  <si>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</si>
  <si>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</si>
  <si>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</si>
  <si>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</si>
  <si>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</si>
  <si>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</si>
  <si>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</si>
  <si>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</si>
  <si>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</si>
  <si>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</si>
  <si>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</si>
  <si>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</si>
  <si>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</si>
  <si>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</si>
  <si>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</si>
  <si>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</si>
  <si>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</si>
  <si>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</si>
  <si>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</si>
  <si>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</si>
  <si>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</si>
  <si>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</si>
  <si>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</si>
  <si>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</si>
  <si>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</si>
  <si>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</si>
  <si>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</si>
  <si>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</si>
  <si>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</si>
  <si>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</si>
  <si>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</si>
  <si>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</si>
  <si>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</si>
  <si>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</si>
  <si>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</si>
  <si>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</si>
  <si>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</si>
  <si>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</si>
  <si>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</si>
  <si>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</si>
  <si>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</si>
  <si>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</si>
  <si>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</si>
  <si>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</si>
  <si>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</si>
  <si>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</si>
  <si>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</si>
  <si>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</si>
  <si>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</si>
  <si>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</si>
  <si>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</si>
  <si>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</si>
  <si>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</si>
  <si>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</si>
  <si>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</si>
  <si>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</si>
  <si>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</si>
  <si>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</si>
  <si>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</si>
  <si>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</si>
  <si>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</si>
  <si>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</si>
  <si>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</si>
  <si>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</si>
  <si>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</si>
  <si>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</si>
  <si>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</si>
  <si>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</si>
  <si>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</si>
  <si>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</si>
  <si>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</si>
  <si>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</si>
  <si>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</si>
  <si>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</si>
  <si>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</si>
  <si>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</si>
  <si>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</si>
  <si>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</si>
  <si>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</si>
  <si>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</si>
  <si>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</si>
  <si>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</si>
  <si>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</si>
  <si>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</si>
  <si>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</si>
  <si>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</si>
  <si>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</si>
  <si>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</si>
  <si>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</si>
  <si>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</si>
  <si>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</si>
  <si>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</si>
  <si>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</si>
  <si>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</si>
  <si>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</si>
  <si>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</si>
  <si>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</si>
  <si>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</si>
  <si>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</si>
  <si>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</si>
  <si>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</si>
  <si>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</si>
  <si>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</si>
  <si>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</si>
  <si>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</si>
  <si>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</si>
  <si>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</si>
  <si>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</si>
  <si>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</si>
  <si>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</si>
  <si>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</si>
  <si>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</si>
  <si>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</si>
  <si>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</si>
  <si>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</si>
  <si>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</si>
  <si>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</si>
  <si>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</si>
  <si>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</si>
  <si>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</si>
  <si>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</si>
  <si>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</si>
  <si>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</si>
  <si>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</si>
  <si>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</si>
  <si>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</si>
  <si>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</si>
  <si>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</si>
  <si>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</si>
  <si>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</si>
  <si>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</si>
  <si>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</si>
  <si>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</si>
  <si>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</si>
  <si>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</si>
  <si>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</si>
  <si>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</si>
  <si>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</si>
  <si>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</si>
  <si>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</si>
  <si>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</si>
  <si>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</si>
  <si>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</si>
  <si>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</si>
  <si>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</si>
  <si>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</si>
  <si>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</si>
  <si>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</si>
  <si>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</si>
  <si>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</si>
  <si>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</si>
  <si>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</si>
  <si>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</si>
  <si>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</si>
  <si>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</si>
  <si>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</si>
  <si>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</si>
  <si>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</si>
  <si>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</si>
  <si>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</si>
  <si>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</si>
  <si>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</si>
  <si>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</si>
  <si>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</si>
  <si>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</si>
  <si>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</si>
  <si>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</si>
  <si>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</si>
  <si>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</si>
  <si>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</si>
  <si>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</si>
  <si>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</si>
  <si>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</si>
  <si>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</si>
  <si>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</si>
  <si>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</si>
  <si>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</si>
  <si>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</si>
  <si>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</si>
  <si>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</si>
  <si>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</si>
  <si>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</si>
  <si>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</si>
  <si>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</si>
  <si>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</si>
  <si>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</si>
  <si>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</si>
  <si>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</si>
  <si>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</si>
  <si>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</si>
  <si>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</si>
  <si>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</si>
  <si>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</si>
  <si>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</si>
  <si>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</si>
  <si>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</si>
  <si>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</si>
  <si>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</si>
  <si>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</si>
  <si>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</si>
  <si>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</si>
  <si>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</si>
  <si>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</si>
  <si>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</si>
  <si>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</si>
  <si>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</si>
  <si>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</si>
  <si>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</si>
  <si>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</si>
  <si>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</si>
  <si>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</si>
  <si>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</si>
  <si>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</si>
  <si>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</si>
  <si>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</si>
  <si>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</si>
  <si>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</si>
  <si>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</si>
  <si>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</si>
  <si>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</si>
  <si>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</si>
  <si>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</si>
  <si>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</si>
  <si>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</si>
  <si>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</si>
  <si>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</si>
  <si>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</si>
  <si>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</si>
  <si>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</si>
  <si>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</si>
  <si>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</si>
  <si>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</si>
  <si>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</si>
  <si>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</si>
  <si>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</si>
  <si>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</si>
  <si>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</si>
  <si>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</si>
  <si>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</si>
  <si>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</si>
  <si>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</si>
  <si>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</si>
  <si>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</si>
  <si>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</si>
  <si>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</si>
  <si>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</si>
  <si>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</si>
  <si>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</si>
  <si>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</si>
  <si>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</si>
  <si>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</si>
  <si>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</si>
  <si>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</si>
  <si>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</si>
  <si>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</si>
  <si>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</si>
  <si>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</si>
  <si>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</si>
  <si>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</si>
  <si>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</si>
  <si>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</si>
  <si>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</si>
  <si>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</si>
  <si>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</si>
  <si>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</si>
  <si>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</si>
  <si>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</si>
  <si>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</si>
  <si>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</si>
  <si>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</si>
  <si>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</si>
  <si>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</si>
  <si>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</si>
  <si>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</si>
  <si>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</si>
  <si>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</si>
  <si>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</si>
  <si>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</si>
  <si>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</si>
  <si>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</si>
  <si>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</si>
  <si>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</si>
  <si>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</si>
  <si>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</si>
  <si>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</si>
  <si>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</si>
  <si>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</si>
  <si>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</si>
  <si>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</si>
  <si>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</si>
  <si>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</si>
  <si>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</si>
  <si>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</si>
  <si>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</si>
  <si>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</si>
  <si>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</si>
  <si>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</si>
  <si>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</si>
  <si>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</si>
  <si>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</si>
  <si>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</si>
  <si>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</si>
  <si>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</si>
  <si>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</si>
  <si>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</si>
  <si>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</si>
  <si>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</si>
  <si>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</si>
  <si>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</si>
  <si>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</si>
  <si>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</si>
  <si>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</si>
  <si>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</si>
  <si>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</si>
  <si>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</si>
  <si>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</si>
  <si>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</si>
  <si>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</si>
  <si>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</si>
  <si>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</si>
  <si>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</si>
  <si>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</si>
  <si>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</si>
  <si>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</si>
  <si>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</si>
  <si>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</si>
  <si>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</si>
  <si>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</si>
  <si>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</si>
  <si>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</si>
  <si>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</si>
  <si>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</si>
  <si>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</si>
  <si>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</si>
  <si>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</si>
  <si>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</si>
  <si>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</si>
  <si>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</si>
  <si>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</si>
  <si>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</si>
  <si>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</si>
  <si>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</si>
  <si>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</si>
  <si>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</si>
  <si>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</si>
  <si>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</si>
  <si>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</si>
  <si>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</si>
  <si>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</si>
  <si>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</si>
  <si>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</si>
  <si>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</si>
  <si>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</si>
  <si>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</si>
  <si>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</si>
  <si>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</si>
  <si>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</si>
  <si>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</si>
  <si>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</si>
  <si>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</si>
  <si>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</si>
  <si>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</si>
  <si>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</si>
  <si>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</si>
  <si>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</si>
  <si>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</si>
  <si>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</si>
  <si>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</si>
  <si>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</si>
  <si>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</si>
  <si>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</si>
  <si>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</si>
  <si>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</si>
  <si>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</si>
  <si>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</si>
  <si>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</si>
  <si>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</si>
  <si>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</si>
  <si>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</si>
  <si>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</si>
  <si>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</si>
  <si>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</si>
  <si>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</si>
  <si>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</si>
  <si>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</si>
  <si>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</si>
  <si>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</si>
  <si>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</si>
  <si>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</si>
  <si>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</si>
  <si>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</si>
  <si>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</si>
  <si>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</si>
  <si>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</si>
  <si>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</si>
  <si>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</si>
  <si>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</si>
  <si>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</si>
  <si>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</si>
  <si>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</si>
  <si>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</si>
  <si>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</si>
  <si>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</si>
  <si>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</si>
  <si>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</si>
  <si>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</si>
  <si>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</si>
  <si>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</si>
  <si>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</si>
  <si>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</si>
  <si>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</si>
  <si>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</si>
  <si>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</si>
  <si>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</si>
  <si>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</si>
  <si>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</si>
  <si>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</si>
  <si>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</si>
  <si>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</si>
  <si>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</si>
  <si>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</si>
  <si>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</si>
  <si>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</si>
  <si>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</si>
  <si>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</si>
  <si>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</si>
  <si>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</si>
  <si>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</si>
  <si>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</si>
  <si>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</si>
  <si>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</si>
  <si>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</si>
  <si>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</si>
  <si>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</si>
  <si>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</si>
  <si>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</si>
  <si>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</si>
  <si>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</si>
  <si>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</si>
  <si>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</si>
  <si>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</si>
  <si>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</si>
  <si>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</si>
  <si>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</si>
  <si>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</si>
  <si>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</si>
  <si>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</si>
  <si>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</si>
  <si>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</si>
  <si>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</si>
  <si>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</si>
  <si>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</si>
  <si>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</si>
  <si>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</si>
  <si>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</si>
  <si>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</si>
  <si>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</si>
  <si>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</si>
  <si>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</si>
  <si>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</si>
  <si>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</si>
  <si>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</si>
  <si>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</si>
  <si>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</si>
  <si>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</si>
  <si>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</si>
  <si>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</si>
  <si>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</si>
  <si>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</si>
  <si>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</si>
  <si>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</si>
  <si>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</si>
  <si>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</si>
  <si>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</si>
  <si>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</si>
  <si>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</si>
  <si>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</si>
  <si>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</si>
  <si>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</si>
  <si>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</si>
  <si>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</si>
  <si>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</si>
  <si>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</si>
  <si>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</si>
  <si>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</si>
  <si>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</si>
  <si>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</si>
  <si>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</si>
  <si>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</si>
  <si>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</si>
  <si>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</si>
  <si>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</si>
  <si>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</si>
  <si>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</si>
  <si>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</si>
  <si>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</si>
  <si>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</si>
  <si>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</si>
  <si>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</si>
  <si>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</si>
  <si>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</si>
  <si>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</si>
  <si>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</si>
  <si>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</si>
  <si>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</si>
  <si>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</si>
  <si>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</si>
  <si>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</si>
  <si>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</si>
  <si>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</si>
  <si>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</si>
  <si>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</si>
  <si>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</si>
  <si>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</si>
  <si>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</si>
  <si>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</si>
  <si>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</si>
  <si>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</si>
  <si>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</si>
  <si>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</si>
  <si>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</si>
  <si>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</si>
  <si>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</si>
  <si>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</si>
  <si>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</si>
  <si>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</si>
  <si>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</si>
  <si>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</si>
  <si>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</si>
  <si>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</si>
  <si>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</si>
  <si>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</si>
  <si>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</si>
  <si>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</si>
  <si>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</si>
  <si>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</si>
  <si>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</si>
  <si>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</si>
  <si>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</si>
  <si>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</si>
  <si>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</si>
  <si>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</si>
  <si>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</si>
  <si>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</si>
  <si>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</si>
  <si>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</si>
  <si>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</si>
  <si>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</si>
  <si>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</si>
  <si>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</si>
  <si>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</si>
  <si>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</si>
  <si>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</si>
  <si>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</si>
  <si>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</si>
  <si>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</si>
  <si>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</si>
  <si>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</si>
  <si>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</si>
  <si>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</si>
  <si>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</si>
  <si>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</si>
  <si>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</si>
  <si>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</si>
  <si>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</si>
  <si>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</si>
  <si>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</si>
  <si>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</si>
  <si>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</si>
  <si>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</si>
  <si>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</si>
  <si>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</si>
  <si>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</si>
  <si>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</si>
  <si>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</si>
  <si>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</si>
  <si>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</si>
  <si>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</si>
  <si>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</si>
  <si>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</si>
  <si>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</si>
  <si>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</si>
  <si>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</si>
  <si>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</si>
  <si>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</si>
  <si>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</si>
  <si>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</si>
  <si>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</si>
  <si>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</si>
  <si>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</si>
  <si>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</si>
  <si>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</si>
  <si>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</si>
  <si>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</si>
  <si>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</si>
  <si>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</si>
  <si>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</si>
  <si>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</si>
  <si>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</si>
  <si>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</si>
  <si>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</si>
  <si>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</si>
  <si>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</si>
  <si>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</si>
  <si>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</si>
  <si>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</si>
  <si>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</si>
  <si>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</si>
  <si>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</si>
  <si>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</si>
  <si>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</si>
  <si>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</si>
  <si>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</si>
  <si>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</si>
  <si>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</si>
  <si>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</si>
  <si>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</si>
  <si>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</si>
  <si>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</si>
  <si>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</si>
  <si>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</si>
  <si>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</si>
  <si>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</si>
  <si>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</si>
  <si>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</si>
  <si>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</si>
  <si>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</si>
  <si>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</si>
  <si>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</si>
  <si>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</si>
  <si>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</si>
  <si>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</si>
  <si>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</si>
  <si>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</si>
  <si>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</si>
  <si>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</si>
  <si>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</si>
  <si>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</si>
  <si>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</si>
  <si>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</si>
  <si>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</si>
  <si>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</si>
  <si>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</si>
  <si>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</si>
  <si>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</si>
  <si>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</si>
  <si>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</si>
  <si>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</si>
  <si>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</si>
  <si>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</si>
  <si>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</si>
  <si>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</si>
  <si>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</si>
  <si>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</si>
  <si>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</si>
  <si>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</si>
  <si>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</si>
  <si>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</si>
  <si>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</si>
  <si>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</si>
  <si>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</si>
  <si>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</si>
  <si>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</si>
  <si>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</si>
  <si>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</si>
  <si>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</si>
  <si>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</si>
  <si>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</si>
  <si>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</si>
  <si>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</si>
  <si>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</si>
  <si>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</si>
  <si>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</si>
  <si>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</si>
  <si>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</si>
  <si>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</si>
  <si>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</si>
  <si>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</si>
  <si>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</si>
  <si>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</si>
  <si>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</si>
  <si>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</si>
  <si>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</si>
  <si>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</si>
  <si>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</si>
  <si>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</si>
  <si>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</si>
  <si>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</si>
  <si>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</si>
  <si>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</si>
  <si>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</si>
  <si>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</si>
  <si>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</si>
  <si>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</si>
  <si>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</si>
  <si>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</si>
  <si>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</si>
  <si>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</si>
  <si>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</si>
  <si>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</si>
  <si>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</si>
  <si>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</si>
  <si>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</si>
  <si>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</si>
  <si>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</si>
  <si>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</si>
  <si>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</si>
  <si>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</si>
  <si>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</si>
  <si>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</si>
  <si>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</si>
  <si>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</si>
  <si>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</si>
  <si>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</si>
  <si>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</si>
  <si>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</si>
  <si>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</si>
  <si>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</si>
  <si>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</si>
  <si>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</si>
  <si>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</si>
  <si>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</si>
  <si>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</si>
  <si>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</si>
  <si>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</si>
  <si>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</si>
  <si>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</si>
  <si>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</si>
  <si>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</si>
  <si>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</si>
  <si>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</si>
  <si>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</si>
  <si>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</si>
  <si>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</si>
  <si>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</si>
  <si>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</si>
  <si>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</si>
  <si>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</si>
  <si>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</si>
  <si>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</si>
  <si>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</si>
  <si>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</si>
  <si>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</si>
  <si>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</si>
  <si>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</si>
  <si>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</si>
  <si>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</si>
  <si>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</si>
  <si>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</si>
  <si>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</si>
  <si>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</si>
  <si>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</si>
  <si>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</si>
  <si>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</si>
  <si>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</si>
  <si>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</si>
  <si>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</si>
  <si>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</si>
  <si>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</si>
  <si>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</si>
  <si>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</si>
  <si>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</si>
  <si>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</si>
  <si>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</si>
  <si>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</si>
  <si>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</si>
  <si>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</si>
  <si>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</si>
  <si>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</si>
  <si>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</si>
  <si>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</si>
  <si>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</si>
  <si>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</si>
  <si>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</si>
  <si>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</si>
  <si>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</si>
  <si>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</si>
  <si>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</si>
  <si>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</si>
  <si>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</si>
  <si>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</si>
  <si>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</si>
  <si>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</si>
  <si>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</si>
  <si>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</si>
  <si>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</si>
  <si>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</si>
  <si>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</si>
  <si>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</si>
  <si>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</si>
  <si>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</si>
  <si>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</si>
  <si>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</si>
  <si>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</si>
  <si>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</si>
  <si>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</si>
  <si>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</si>
  <si>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</si>
  <si>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</si>
  <si>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</si>
  <si>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</si>
  <si>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</si>
  <si>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</si>
  <si>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</si>
  <si>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</si>
  <si>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</si>
  <si>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</si>
  <si>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</si>
  <si>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</si>
  <si>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</si>
  <si>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</si>
  <si>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</si>
  <si>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</si>
  <si>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</si>
  <si>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</si>
  <si>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</si>
  <si>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</si>
  <si>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</si>
  <si>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</si>
  <si>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</si>
  <si>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</si>
  <si>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</si>
  <si>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</si>
  <si>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</si>
  <si>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</si>
  <si>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</si>
  <si>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</si>
  <si>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</si>
  <si>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</si>
  <si>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</si>
  <si>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</si>
  <si>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</si>
  <si>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</si>
  <si>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</si>
  <si>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</si>
  <si>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</si>
  <si>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</si>
  <si>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</si>
  <si>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</si>
  <si>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</si>
  <si>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</si>
  <si>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</si>
  <si>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</si>
  <si>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</si>
  <si>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</si>
  <si>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</si>
  <si>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</si>
  <si>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</si>
  <si>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</si>
  <si>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</si>
  <si>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</si>
  <si>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</si>
  <si>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</si>
  <si>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</si>
  <si>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</si>
  <si>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</si>
  <si>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</si>
  <si>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</si>
  <si>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</si>
  <si>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</si>
  <si>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</si>
  <si>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</si>
  <si>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</si>
  <si>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</si>
  <si>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</si>
  <si>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</si>
  <si>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</si>
  <si>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</si>
  <si>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</si>
  <si>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</si>
  <si>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</si>
  <si>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</si>
  <si>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</si>
  <si>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</si>
  <si>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</si>
  <si>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</si>
  <si>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</si>
  <si>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</si>
  <si>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</si>
  <si>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</si>
  <si>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</si>
  <si>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</si>
  <si>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</si>
  <si>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</si>
  <si>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</si>
  <si>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</si>
  <si>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</si>
  <si>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</si>
  <si>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</si>
  <si>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</si>
  <si>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</si>
  <si>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</si>
  <si>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</si>
  <si>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</si>
  <si>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</si>
  <si>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</si>
  <si>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</si>
  <si>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</si>
  <si>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</si>
  <si>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</si>
  <si>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</si>
  <si>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</si>
  <si>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</si>
  <si>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</si>
  <si>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</si>
  <si>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</si>
  <si>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</si>
  <si>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</si>
  <si>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</si>
  <si>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</si>
  <si>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</si>
  <si>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</si>
  <si>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</si>
  <si>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</si>
  <si>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</si>
  <si>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</si>
  <si>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</si>
  <si>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</si>
  <si>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</si>
  <si>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</si>
  <si>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</si>
  <si>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</si>
  <si>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</si>
  <si>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</si>
  <si>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</si>
  <si>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</si>
  <si>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</si>
  <si>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</si>
  <si>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</si>
  <si>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</si>
  <si>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</si>
  <si>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</si>
  <si>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</si>
  <si>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</si>
  <si>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</si>
  <si>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</si>
  <si>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</si>
  <si>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</si>
  <si>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</si>
  <si>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</si>
  <si>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</si>
  <si>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</si>
  <si>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</si>
  <si>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</si>
  <si>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</si>
  <si>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</si>
  <si>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</si>
  <si>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</si>
  <si>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</si>
  <si>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</si>
  <si>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</si>
  <si>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</si>
  <si>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</si>
  <si>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</si>
  <si>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</si>
  <si>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</si>
  <si>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</si>
  <si>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</si>
  <si>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</si>
  <si>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</si>
  <si>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</si>
  <si>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</si>
  <si>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</si>
  <si>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</si>
  <si>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</si>
  <si>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</si>
  <si>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</si>
  <si>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</si>
  <si>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</si>
  <si>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</si>
  <si>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</si>
  <si>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</si>
  <si>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</si>
  <si>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</si>
  <si>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</si>
  <si>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</si>
  <si>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</si>
  <si>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</si>
  <si>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</si>
  <si>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</si>
  <si>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</si>
  <si>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</si>
  <si>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</si>
  <si>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</si>
  <si>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</si>
  <si>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</si>
  <si>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</si>
  <si>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</si>
  <si>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</si>
  <si>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</si>
  <si>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</si>
  <si>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</si>
  <si>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</si>
  <si>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</si>
  <si>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</si>
  <si>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</si>
  <si>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</si>
  <si>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</si>
  <si>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</si>
  <si>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</si>
  <si>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</si>
  <si>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</si>
  <si>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</si>
  <si>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</si>
  <si>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</si>
  <si>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</si>
  <si>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</si>
  <si>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</si>
  <si>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</si>
  <si>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</si>
  <si>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</si>
  <si>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</si>
  <si>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</si>
  <si>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</si>
  <si>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</si>
  <si>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</si>
  <si>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</si>
  <si>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</si>
  <si>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</si>
  <si>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</si>
  <si>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</si>
  <si>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</si>
  <si>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</si>
  <si>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</si>
  <si>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</si>
  <si>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</si>
  <si>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</si>
  <si>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</si>
  <si>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</si>
  <si>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</si>
  <si>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</si>
  <si>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</si>
  <si>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</si>
  <si>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</si>
  <si>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</si>
  <si>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</si>
  <si>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</si>
  <si>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</si>
  <si>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</si>
  <si>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</si>
  <si>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</si>
  <si>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</si>
  <si>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</si>
  <si>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</si>
  <si>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</si>
  <si>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</si>
  <si>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</si>
  <si>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</si>
  <si>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</si>
  <si>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</si>
  <si>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</si>
  <si>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</si>
  <si>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</si>
  <si>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</si>
  <si>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</si>
  <si>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</si>
  <si>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</si>
  <si>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</si>
  <si>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</si>
  <si>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</si>
  <si>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</si>
  <si>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</si>
  <si>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</si>
  <si>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</si>
  <si>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</si>
  <si>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</si>
  <si>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</si>
  <si>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</si>
  <si>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</si>
  <si>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</si>
  <si>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</si>
  <si>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</si>
  <si>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</si>
  <si>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</si>
  <si>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</si>
  <si>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</si>
  <si>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</si>
  <si>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</si>
  <si>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</si>
  <si>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</si>
  <si>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</si>
  <si>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</si>
  <si>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</si>
  <si>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</si>
  <si>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</si>
  <si>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</si>
  <si>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</si>
  <si>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</si>
  <si>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</si>
  <si>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</si>
  <si>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</si>
  <si>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</si>
  <si>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</si>
  <si>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</si>
  <si>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</si>
  <si>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</si>
  <si>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</si>
  <si>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</si>
  <si>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</si>
  <si>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</si>
  <si>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</si>
  <si>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</si>
  <si>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</si>
  <si>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</si>
  <si>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</si>
  <si>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</si>
  <si>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</si>
  <si>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</si>
  <si>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</si>
  <si>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</si>
  <si>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</si>
  <si>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</si>
  <si>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</si>
  <si>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</si>
  <si>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</si>
  <si>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</si>
  <si>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</si>
  <si>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</si>
  <si>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</si>
  <si>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</si>
  <si>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</si>
  <si>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</si>
  <si>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</si>
  <si>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</si>
  <si>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</si>
  <si>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</si>
  <si>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</si>
  <si>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</si>
  <si>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</si>
  <si>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</si>
  <si>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</si>
  <si>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</si>
  <si>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</si>
  <si>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</si>
  <si>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</si>
  <si>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</si>
  <si>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</si>
  <si>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</si>
  <si>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</si>
  <si>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</si>
  <si>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</si>
  <si>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</si>
  <si>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</si>
  <si>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</si>
  <si>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</si>
  <si>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</si>
  <si>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</si>
  <si>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</si>
  <si>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</si>
  <si>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</si>
  <si>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</si>
  <si>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</si>
  <si>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</si>
  <si>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</si>
  <si>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</si>
  <si>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</si>
  <si>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</si>
  <si>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</si>
  <si>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</si>
  <si>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</si>
  <si>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</si>
  <si>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</si>
  <si>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</si>
  <si>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</si>
  <si>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</si>
  <si>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</si>
  <si>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</si>
  <si>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</si>
  <si>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</si>
  <si>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</si>
  <si>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</si>
  <si>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</si>
  <si>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</si>
  <si>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</si>
  <si>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</si>
  <si>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</si>
  <si>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</si>
  <si>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</si>
  <si>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</si>
  <si>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</si>
  <si>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</si>
  <si>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</si>
  <si>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</si>
  <si>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</si>
  <si>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</si>
  <si>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</si>
  <si>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</si>
  <si>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</si>
  <si>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</si>
  <si>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</si>
  <si>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</si>
  <si>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</si>
  <si>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</si>
  <si>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</si>
  <si>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</si>
  <si>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</si>
  <si>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</si>
  <si>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</si>
  <si>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</si>
  <si>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</si>
  <si>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</si>
  <si>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</si>
  <si>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</si>
  <si>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</si>
  <si>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</si>
  <si>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</si>
  <si>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</si>
  <si>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</si>
  <si>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</si>
  <si>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</si>
  <si>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</si>
  <si>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</si>
  <si>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</si>
  <si>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</si>
  <si>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</si>
  <si>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</si>
  <si>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</si>
  <si>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</si>
  <si>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</si>
  <si>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</si>
  <si>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</si>
  <si>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</si>
  <si>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</si>
  <si>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</si>
  <si>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</si>
  <si>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</si>
  <si>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</si>
  <si>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</si>
  <si>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</si>
  <si>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</si>
  <si>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</si>
  <si>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</si>
  <si>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</si>
  <si>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</si>
  <si>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</si>
  <si>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</si>
  <si>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</si>
  <si>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</si>
  <si>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</si>
  <si>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</si>
  <si>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</si>
  <si>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</si>
  <si>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</si>
  <si>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</si>
  <si>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</si>
  <si>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</si>
  <si>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</si>
  <si>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</si>
  <si>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</si>
  <si>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</si>
  <si>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</si>
  <si>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</si>
  <si>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</si>
  <si>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</si>
  <si>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</si>
  <si>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</si>
  <si>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</si>
  <si>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</si>
  <si>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</si>
  <si>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</si>
  <si>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</si>
  <si>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</si>
  <si>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</si>
  <si>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</si>
  <si>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</si>
  <si>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</si>
  <si>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</si>
  <si>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</si>
  <si>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</si>
  <si>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</si>
  <si>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</si>
  <si>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</si>
  <si>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</si>
  <si>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</si>
  <si>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</si>
  <si>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</si>
  <si>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</si>
  <si>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</si>
  <si>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</si>
  <si>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</si>
  <si>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</si>
  <si>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</si>
  <si>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</si>
  <si>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</si>
  <si>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</si>
  <si>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</si>
  <si>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</si>
  <si>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</si>
  <si>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</si>
  <si>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</si>
  <si>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</si>
  <si>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</si>
  <si>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</si>
  <si>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</si>
  <si>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</si>
  <si>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</si>
  <si>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</si>
  <si>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</si>
  <si>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</si>
  <si>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</si>
  <si>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</si>
  <si>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</si>
  <si>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</si>
  <si>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</si>
  <si>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</si>
  <si>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</si>
  <si>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</si>
  <si>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</si>
  <si>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</si>
  <si>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</si>
  <si>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</si>
  <si>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</si>
  <si>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</si>
  <si>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</si>
  <si>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</si>
  <si>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</si>
  <si>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</si>
  <si>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</si>
  <si>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</si>
  <si>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</si>
  <si>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</si>
  <si>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</si>
  <si>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</si>
  <si>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</si>
  <si>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</si>
  <si>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</si>
  <si>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</si>
  <si>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</si>
  <si>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</si>
  <si>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</si>
  <si>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</si>
  <si>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</si>
  <si>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</si>
  <si>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</si>
  <si>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</si>
  <si>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</si>
  <si>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</si>
  <si>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</si>
  <si>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</si>
  <si>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</si>
  <si>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</si>
  <si>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</si>
  <si>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</si>
  <si>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</si>
  <si>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</si>
  <si>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</si>
  <si>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</si>
  <si>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</si>
  <si>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</si>
  <si>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</si>
  <si>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</si>
  <si>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</si>
  <si>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</si>
  <si>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</si>
  <si>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</si>
  <si>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</si>
  <si>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</si>
  <si>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</si>
  <si>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</si>
  <si>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</si>
  <si>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</si>
  <si>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</si>
  <si>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</si>
  <si>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</si>
  <si>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</si>
  <si>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</si>
  <si>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</si>
  <si>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</si>
  <si>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</si>
  <si>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</si>
  <si>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</si>
  <si>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</si>
  <si>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</si>
  <si>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</si>
  <si>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</si>
  <si>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</si>
  <si>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</si>
  <si>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</si>
  <si>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</si>
  <si>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</si>
  <si>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</si>
  <si>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</si>
  <si>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</si>
  <si>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</si>
  <si>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</si>
  <si>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</si>
  <si>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</si>
  <si>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</si>
  <si>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</si>
  <si>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</si>
  <si>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</si>
  <si>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</si>
  <si>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</si>
  <si>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</si>
  <si>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</si>
  <si>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</si>
  <si>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</si>
  <si>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</si>
  <si>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</si>
  <si>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</si>
  <si>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</si>
  <si>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</si>
  <si>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</si>
  <si>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</si>
  <si>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</si>
  <si>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</si>
  <si>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</si>
  <si>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</si>
  <si>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</si>
  <si>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</si>
  <si>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</si>
  <si>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</si>
  <si>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</si>
  <si>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</si>
  <si>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</si>
  <si>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</si>
  <si>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</si>
  <si>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</si>
  <si>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</si>
  <si>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</si>
  <si>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</si>
  <si>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</si>
  <si>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</si>
  <si>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</si>
  <si>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</si>
  <si>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</si>
  <si>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</si>
  <si>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</si>
  <si>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</si>
  <si>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</si>
  <si>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</si>
  <si>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</si>
  <si>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</si>
  <si>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</si>
  <si>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</si>
  <si>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</si>
  <si>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</si>
  <si>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</si>
  <si>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</si>
  <si>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</si>
  <si>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</si>
  <si>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</si>
  <si>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</si>
  <si>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</si>
  <si>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</si>
  <si>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</si>
  <si>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</si>
  <si>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</si>
  <si>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</si>
  <si>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</si>
  <si>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</si>
  <si>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</si>
  <si>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</si>
  <si>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</si>
  <si>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</si>
  <si>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</si>
  <si>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</si>
  <si>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</si>
  <si>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</si>
  <si>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</si>
  <si>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</si>
  <si>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</si>
  <si>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</si>
  <si>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</si>
  <si>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</si>
  <si>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</si>
  <si>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</si>
  <si>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</si>
  <si>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</si>
  <si>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</si>
  <si>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</si>
  <si>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</si>
  <si>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</si>
  <si>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</si>
  <si>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</si>
  <si>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</si>
  <si>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</si>
  <si>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</si>
  <si>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</si>
  <si>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</si>
  <si>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</si>
  <si>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</si>
  <si>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</si>
  <si>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</si>
  <si>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</si>
  <si>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</si>
  <si>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</si>
  <si>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</si>
  <si>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</si>
  <si>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</si>
  <si>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</si>
  <si>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</si>
  <si>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</si>
  <si>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</si>
  <si>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</si>
  <si>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</si>
  <si>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</si>
  <si>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</si>
  <si>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</si>
  <si>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</si>
  <si>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</si>
  <si>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</si>
  <si>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</si>
  <si>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</si>
  <si>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</si>
  <si>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</si>
  <si>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</si>
  <si>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</si>
  <si>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</si>
  <si>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</si>
  <si>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</si>
  <si>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</si>
  <si>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</si>
  <si>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</si>
  <si>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</si>
  <si>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</si>
  <si>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</si>
  <si>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</si>
  <si>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</si>
  <si>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</si>
  <si>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</si>
  <si>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</si>
  <si>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</si>
  <si>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</si>
  <si>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</si>
  <si>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</si>
  <si>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</si>
  <si>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</si>
  <si>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</si>
  <si>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</si>
  <si>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</si>
  <si>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</si>
  <si>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</si>
  <si>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</si>
  <si>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</si>
  <si>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</si>
  <si>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</si>
  <si>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</si>
  <si>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</si>
  <si>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</si>
  <si>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</si>
  <si>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</si>
  <si>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</si>
  <si>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</si>
  <si>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</si>
  <si>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</si>
  <si>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</si>
  <si>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</si>
  <si>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</si>
  <si>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</si>
  <si>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</si>
  <si>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</si>
  <si>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</si>
  <si>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</si>
  <si>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</si>
  <si>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</si>
  <si>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</si>
  <si>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</si>
  <si>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</si>
  <si>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</si>
  <si>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</si>
  <si>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</si>
  <si>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</si>
  <si>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</si>
  <si>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</si>
  <si>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</si>
  <si>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</si>
  <si>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</si>
  <si>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</si>
  <si>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</si>
  <si>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</si>
  <si>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</si>
  <si>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</si>
  <si>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</si>
  <si>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</si>
  <si>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</si>
  <si>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</si>
  <si>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</si>
  <si>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</si>
  <si>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</si>
  <si>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</si>
  <si>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</si>
  <si>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</si>
  <si>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</si>
  <si>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</si>
  <si>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</si>
  <si>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</si>
  <si>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</si>
  <si>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</si>
  <si>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</si>
  <si>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</si>
  <si>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</si>
  <si>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</si>
  <si>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</si>
  <si>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</si>
  <si>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</si>
  <si>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</si>
  <si>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</si>
  <si>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</si>
  <si>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</si>
  <si>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</si>
  <si>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</si>
  <si>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</si>
  <si>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</si>
  <si>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</si>
  <si>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</si>
  <si>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</si>
  <si>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</si>
  <si>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</si>
  <si>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</si>
  <si>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</si>
  <si>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</si>
  <si>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</si>
  <si>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</si>
  <si>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</si>
  <si>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</si>
  <si>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</si>
  <si>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</si>
  <si>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</si>
  <si>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</si>
  <si>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</si>
  <si>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</si>
  <si>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</si>
  <si>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</si>
  <si>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</si>
  <si>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</si>
  <si>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</si>
  <si>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</si>
  <si>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</si>
  <si>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</si>
  <si>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</si>
  <si>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</si>
  <si>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</si>
  <si>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</si>
  <si>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</si>
  <si>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</si>
  <si>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</si>
  <si>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</si>
  <si>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</si>
  <si>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</si>
  <si>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</si>
  <si>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</si>
  <si>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</si>
  <si>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</si>
  <si>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</si>
  <si>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</si>
  <si>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</si>
  <si>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</si>
  <si>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</si>
  <si>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</si>
  <si>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</si>
  <si>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</si>
  <si>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</si>
  <si>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</si>
  <si>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</si>
  <si>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</si>
  <si>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</si>
  <si>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</si>
  <si>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</si>
  <si>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</si>
  <si>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</si>
  <si>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</si>
  <si>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</si>
  <si>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</si>
  <si>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</si>
  <si>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</si>
  <si>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</si>
  <si>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</si>
  <si>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</si>
  <si>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</si>
  <si>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</si>
  <si>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</si>
  <si>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</si>
  <si>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</si>
  <si>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</si>
  <si>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</si>
  <si>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</si>
  <si>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</si>
  <si>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</si>
  <si>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</si>
  <si>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</si>
  <si>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</si>
  <si>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</si>
  <si>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</si>
  <si>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</si>
  <si>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</si>
  <si>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</si>
  <si>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</si>
  <si>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</si>
  <si>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</si>
  <si>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</si>
  <si>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</si>
  <si>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</si>
  <si>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</si>
  <si>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</si>
  <si>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</si>
  <si>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</si>
  <si>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</si>
  <si>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</si>
  <si>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</si>
  <si>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</si>
  <si>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</si>
  <si>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</si>
  <si>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</si>
  <si>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</si>
  <si>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</si>
  <si>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</si>
  <si>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</si>
  <si>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</si>
  <si>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</si>
  <si>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</si>
  <si>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</si>
  <si>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</si>
  <si>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</si>
  <si>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</si>
  <si>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</si>
  <si>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</si>
  <si>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</si>
  <si>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</si>
  <si>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</si>
  <si>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</si>
  <si>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</si>
  <si>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</si>
  <si>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</si>
  <si>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</si>
  <si>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</si>
  <si>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</si>
  <si>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</si>
  <si>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</si>
  <si>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</si>
  <si>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</si>
  <si>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</si>
  <si>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</si>
  <si>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</si>
  <si>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</si>
  <si>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</si>
  <si>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</si>
  <si>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</si>
  <si>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</si>
  <si>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</si>
  <si>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</si>
  <si>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</si>
  <si>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</si>
  <si>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</si>
  <si>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</si>
  <si>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</si>
  <si>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</si>
  <si>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</si>
  <si>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</si>
  <si>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</si>
  <si>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</si>
  <si>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</si>
  <si>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</si>
  <si>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</si>
  <si>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</si>
  <si>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</si>
  <si>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</si>
  <si>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</si>
  <si>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</si>
  <si>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</si>
  <si>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</si>
  <si>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</si>
  <si>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</si>
  <si>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</si>
  <si>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</si>
  <si>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</si>
  <si>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</si>
  <si>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</si>
  <si>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</si>
  <si>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</si>
  <si>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</si>
  <si>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</si>
  <si>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</si>
  <si>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</si>
  <si>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</si>
  <si>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</si>
  <si>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</si>
  <si>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</si>
  <si>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</si>
  <si>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</si>
  <si>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</si>
  <si>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</si>
  <si>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</si>
  <si>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</si>
  <si>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</si>
  <si>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</si>
  <si>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</si>
  <si>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</si>
  <si>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</si>
  <si>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</si>
  <si>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</si>
  <si>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</si>
  <si>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</si>
  <si>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</si>
  <si>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</si>
  <si>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</si>
  <si>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</si>
  <si>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</si>
  <si>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</si>
  <si>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</si>
  <si>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</si>
  <si>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</si>
  <si>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</si>
  <si>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</si>
  <si>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</si>
  <si>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</si>
  <si>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</si>
  <si>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</si>
  <si>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</si>
  <si>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</si>
  <si>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</si>
  <si>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</si>
  <si>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</si>
  <si>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</si>
  <si>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</si>
  <si>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</si>
  <si>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</si>
  <si>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</si>
  <si>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</si>
  <si>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</si>
  <si>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</si>
  <si>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</si>
  <si>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</si>
  <si>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</si>
  <si>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</si>
  <si>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</si>
  <si>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</si>
  <si>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</si>
  <si>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</si>
  <si>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</si>
  <si>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</si>
  <si>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</si>
  <si>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</si>
  <si>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</si>
  <si>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</si>
  <si>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</si>
  <si>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</si>
  <si>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</si>
  <si>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</si>
  <si>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</si>
  <si>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</si>
  <si>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</si>
  <si>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</si>
  <si>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</si>
  <si>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</si>
  <si>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</si>
  <si>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</si>
  <si>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</si>
  <si>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</si>
  <si>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</si>
  <si>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</si>
  <si>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</si>
  <si>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</si>
  <si>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</si>
  <si>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</si>
  <si>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</si>
  <si>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</si>
  <si>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</si>
  <si>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</si>
  <si>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</si>
  <si>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</si>
  <si>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</si>
  <si>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</si>
  <si>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</si>
  <si>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</si>
  <si>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</si>
  <si>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</si>
  <si>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</si>
  <si>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</si>
  <si>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</si>
  <si>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</si>
  <si>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</si>
  <si>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</si>
  <si>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</si>
  <si>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</si>
  <si>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</si>
  <si>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</si>
  <si>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</si>
  <si>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</si>
  <si>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</si>
  <si>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</si>
  <si>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</si>
  <si>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</si>
  <si>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</si>
  <si>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</si>
  <si>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</si>
  <si>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</si>
  <si>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</si>
  <si>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</si>
  <si>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</si>
  <si>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</si>
  <si>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</si>
  <si>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</si>
  <si>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</si>
  <si>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</si>
  <si>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</si>
  <si>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</si>
  <si>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</si>
  <si>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</si>
  <si>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</si>
  <si>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</si>
  <si>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</si>
  <si>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</si>
  <si>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</si>
  <si>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</si>
  <si>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</si>
  <si>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</si>
  <si>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</si>
  <si>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</si>
  <si>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</si>
  <si>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</si>
  <si>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</si>
  <si>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</si>
  <si>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</si>
  <si>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</si>
  <si>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</si>
  <si>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</si>
  <si>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</si>
  <si>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</si>
  <si>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</si>
  <si>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</si>
  <si>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</si>
  <si>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</si>
  <si>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</si>
  <si>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</si>
  <si>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</si>
  <si>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</si>
  <si>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</si>
  <si>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</si>
  <si>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</si>
  <si>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</si>
  <si>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</si>
  <si>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</si>
  <si>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</si>
  <si>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</si>
  <si>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</si>
  <si>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</si>
  <si>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</si>
  <si>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</si>
  <si>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</si>
  <si>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</si>
  <si>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</si>
  <si>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</si>
  <si>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</si>
  <si>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</si>
  <si>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</si>
  <si>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</si>
  <si>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</si>
  <si>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</si>
  <si>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</si>
  <si>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</si>
  <si>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</si>
  <si>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</si>
  <si>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</si>
  <si>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</si>
  <si>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</si>
  <si>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</si>
  <si>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</si>
  <si>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</si>
  <si>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</si>
  <si>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</si>
  <si>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</si>
  <si>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</si>
  <si>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</si>
  <si>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</si>
  <si>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</si>
  <si>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</si>
  <si>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</si>
  <si>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</si>
  <si>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</si>
  <si>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</si>
  <si>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</si>
  <si>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</si>
  <si>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</si>
  <si>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</si>
  <si>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</si>
  <si>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</si>
  <si>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</si>
  <si>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</si>
  <si>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</si>
  <si>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</si>
  <si>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</si>
  <si>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</si>
  <si>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</si>
  <si>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</si>
  <si>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</si>
  <si>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</si>
  <si>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</si>
  <si>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</si>
  <si>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</si>
  <si>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</si>
  <si>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</si>
  <si>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</si>
  <si>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</si>
  <si>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</si>
  <si>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</si>
  <si>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</si>
  <si>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</si>
  <si>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</si>
  <si>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</si>
  <si>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</si>
  <si>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</si>
  <si>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</si>
  <si>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</si>
  <si>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</si>
  <si>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</si>
  <si>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</si>
  <si>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</si>
  <si>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</si>
  <si>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</si>
  <si>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</si>
  <si>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</si>
  <si>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</si>
  <si>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</si>
  <si>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</si>
  <si>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</si>
  <si>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</si>
  <si>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</si>
  <si>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</si>
  <si>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</si>
  <si>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</si>
  <si>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</si>
  <si>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</si>
  <si>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</si>
  <si>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</si>
  <si>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</si>
  <si>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</si>
  <si>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</si>
  <si>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</si>
  <si>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</si>
  <si>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</si>
  <si>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</si>
  <si>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</si>
  <si>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</si>
  <si>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</si>
  <si>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</si>
  <si>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</si>
  <si>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</si>
  <si>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</si>
  <si>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</si>
  <si>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</si>
  <si>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</si>
  <si>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</si>
  <si>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</si>
  <si>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</si>
  <si>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</si>
  <si>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</si>
  <si>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</si>
  <si>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</si>
  <si>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</si>
  <si>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</si>
  <si>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</si>
  <si>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</si>
  <si>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</si>
  <si>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</si>
  <si>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</si>
  <si>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</si>
  <si>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</si>
  <si>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</si>
  <si>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</si>
  <si>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</si>
  <si>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</si>
  <si>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</si>
  <si>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</si>
  <si>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</si>
  <si>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</si>
  <si>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</si>
  <si>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</si>
  <si>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</si>
  <si>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</si>
  <si>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</si>
  <si>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</si>
  <si>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</si>
  <si>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</si>
  <si>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</si>
  <si>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</si>
  <si>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</si>
  <si>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</si>
  <si>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</si>
  <si>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</si>
  <si>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</si>
  <si>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</si>
  <si>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</si>
  <si>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</si>
  <si>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</si>
  <si>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</si>
  <si>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</si>
  <si>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</si>
  <si>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</si>
  <si>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</si>
  <si>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</si>
  <si>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</si>
  <si>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</si>
  <si>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</si>
  <si>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</si>
  <si>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</si>
  <si>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</si>
  <si>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</si>
  <si>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</si>
  <si>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</si>
  <si>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</si>
  <si>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</si>
  <si>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</si>
  <si>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</si>
  <si>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</si>
  <si>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</si>
  <si>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</si>
  <si>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</si>
  <si>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</si>
  <si>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</si>
  <si>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</si>
  <si>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</si>
  <si>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</si>
  <si>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</si>
  <si>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</si>
  <si>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</si>
  <si>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</si>
  <si>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</si>
  <si>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</si>
  <si>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</si>
  <si>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</si>
  <si>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</si>
  <si>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</si>
  <si>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</si>
  <si>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</si>
  <si>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</si>
  <si>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</si>
  <si>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</si>
  <si>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</si>
  <si>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</si>
  <si>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</si>
  <si>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</si>
  <si>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</si>
  <si>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</si>
  <si>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</si>
  <si>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</si>
  <si>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</si>
  <si>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</si>
  <si>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</si>
  <si>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</si>
  <si>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</si>
  <si>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</si>
  <si>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</si>
  <si>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</si>
  <si>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</si>
  <si>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</si>
  <si>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</si>
  <si>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</si>
  <si>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</si>
  <si>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</si>
  <si>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</si>
  <si>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</si>
  <si>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</si>
  <si>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</si>
  <si>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</si>
  <si>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</si>
  <si>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</si>
  <si>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</si>
  <si>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</si>
  <si>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</si>
  <si>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</si>
  <si>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</si>
  <si>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</si>
  <si>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</si>
  <si>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</si>
  <si>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</si>
  <si>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</si>
  <si>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</si>
  <si>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</si>
  <si>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</si>
  <si>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</si>
  <si>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</si>
  <si>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</si>
  <si>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</si>
  <si>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</si>
  <si>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</si>
  <si>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</si>
  <si>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</si>
  <si>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</si>
  <si>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</si>
  <si>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</si>
  <si>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</si>
  <si>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</si>
  <si>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</si>
  <si>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</si>
  <si>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</si>
  <si>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</si>
  <si>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</si>
  <si>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</si>
  <si>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</si>
  <si>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</si>
  <si>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</si>
  <si>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</si>
  <si>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</si>
  <si>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</si>
  <si>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</si>
  <si>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</si>
  <si>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</si>
  <si>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</si>
  <si>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</si>
  <si>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</si>
  <si>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</si>
  <si>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</si>
  <si>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</si>
  <si>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</si>
  <si>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</si>
  <si>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</si>
  <si>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</si>
  <si>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</si>
  <si>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</si>
  <si>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</si>
  <si>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</si>
  <si>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</si>
  <si>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</si>
  <si>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</si>
  <si>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</si>
  <si>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</si>
  <si>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</si>
  <si>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</si>
  <si>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</si>
  <si>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</si>
  <si>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</si>
  <si>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</si>
  <si>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</si>
  <si>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</si>
  <si>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</si>
  <si>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</si>
  <si>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</si>
  <si>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</si>
  <si>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</si>
  <si>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</si>
  <si>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</si>
  <si>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</si>
  <si>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</si>
  <si>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</si>
  <si>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</si>
  <si>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</si>
  <si>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</si>
  <si>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</si>
  <si>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</si>
  <si>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</si>
  <si>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</si>
  <si>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</si>
  <si>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</si>
  <si>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</si>
  <si>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</si>
  <si>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</si>
  <si>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</si>
  <si>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</si>
  <si>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</si>
  <si>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</si>
  <si>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</si>
  <si>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</si>
  <si>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</si>
  <si>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</si>
  <si>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</si>
  <si>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</si>
  <si>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</si>
  <si>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</si>
  <si>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</si>
  <si>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</si>
  <si>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</si>
  <si>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</si>
  <si>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</si>
  <si>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</si>
  <si>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</si>
  <si>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</si>
  <si>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</si>
  <si>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</si>
  <si>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</si>
  <si>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</si>
  <si>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</si>
  <si>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</si>
  <si>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</si>
  <si>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</si>
  <si>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</si>
  <si>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</si>
  <si>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</si>
  <si>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</si>
  <si>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</si>
  <si>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</si>
  <si>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</si>
  <si>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</si>
  <si>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</si>
  <si>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</si>
  <si>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</si>
  <si>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</si>
  <si>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</si>
  <si>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</si>
  <si>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</si>
  <si>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</si>
  <si>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</si>
  <si>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</si>
  <si>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</si>
  <si>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</si>
  <si>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</si>
  <si>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</si>
  <si>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</si>
  <si>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</si>
  <si>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</si>
  <si>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</si>
  <si>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</si>
  <si>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</si>
  <si>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</si>
  <si>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</si>
  <si>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</si>
  <si>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</si>
  <si>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</si>
  <si>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</si>
  <si>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</si>
  <si>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</si>
  <si>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</si>
  <si>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</si>
  <si>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</si>
  <si>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</si>
  <si>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</si>
  <si>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</si>
  <si>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</si>
  <si>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</si>
  <si>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</si>
  <si>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</si>
  <si>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</si>
  <si>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</si>
  <si>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</si>
  <si>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</si>
  <si>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</si>
  <si>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</si>
  <si>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</si>
  <si>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</si>
  <si>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</si>
  <si>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</si>
  <si>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</si>
  <si>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</si>
  <si>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</si>
  <si>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</si>
  <si>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</si>
  <si>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</si>
  <si>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</si>
  <si>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</si>
  <si>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</si>
  <si>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</si>
  <si>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</si>
  <si>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</si>
  <si>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</si>
  <si>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</si>
  <si>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</si>
  <si>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</si>
  <si>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</si>
  <si>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</si>
  <si>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</si>
  <si>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</si>
  <si>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</si>
  <si>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</si>
  <si>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</si>
  <si>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</si>
  <si>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</si>
  <si>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</si>
  <si>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</si>
  <si>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</si>
  <si>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</si>
  <si>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</si>
  <si>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</si>
  <si>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</si>
  <si>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</si>
  <si>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</si>
  <si>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</si>
  <si>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</si>
  <si>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</si>
  <si>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</si>
  <si>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</si>
  <si>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</si>
  <si>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</si>
  <si>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</si>
  <si>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</si>
  <si>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</si>
  <si>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</si>
  <si>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</si>
  <si>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</si>
  <si>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</si>
  <si>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</si>
  <si>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</si>
  <si>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</si>
  <si>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</si>
  <si>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</si>
  <si>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</si>
  <si>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</si>
  <si>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</si>
  <si>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</si>
  <si>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</si>
  <si>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</si>
  <si>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</si>
  <si>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</si>
  <si>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</si>
  <si>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</si>
  <si>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</si>
  <si>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</si>
  <si>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</si>
  <si>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</si>
  <si>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</si>
  <si>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</si>
  <si>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</si>
  <si>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</si>
  <si>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</si>
  <si>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</si>
  <si>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</si>
  <si>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</si>
  <si>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</si>
  <si>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</si>
  <si>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</si>
  <si>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</si>
  <si>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</si>
  <si>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</si>
  <si>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</si>
  <si>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</si>
  <si>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</si>
  <si>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</si>
  <si>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</si>
  <si>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</si>
  <si>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</si>
  <si>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</si>
  <si>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</si>
  <si>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</si>
  <si>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</si>
  <si>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</si>
  <si>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</si>
  <si>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</si>
  <si>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</si>
  <si>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</si>
  <si>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</si>
  <si>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</si>
  <si>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</si>
  <si>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</si>
  <si>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</si>
  <si>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</si>
  <si>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</si>
  <si>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</si>
  <si>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</si>
  <si>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</si>
  <si>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</si>
  <si>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</si>
  <si>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</si>
  <si>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</si>
  <si>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</si>
  <si>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</si>
  <si>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</si>
  <si>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</si>
  <si>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</si>
  <si>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</si>
  <si>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</si>
  <si>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</si>
  <si>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</si>
  <si>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</si>
  <si>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</si>
  <si>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</si>
  <si>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</si>
  <si>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</si>
  <si>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</si>
  <si>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</si>
  <si>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</si>
  <si>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</si>
  <si>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</si>
  <si>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</si>
  <si>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</si>
  <si>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</si>
  <si>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</si>
  <si>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</si>
  <si>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</si>
  <si>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</si>
  <si>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</si>
  <si>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</si>
  <si>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</si>
  <si>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</si>
  <si>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</si>
  <si>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</si>
  <si>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</si>
  <si>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</si>
  <si>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</si>
  <si>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</si>
  <si>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</si>
  <si>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</si>
  <si>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</si>
  <si>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</si>
  <si>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</si>
  <si>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</si>
  <si>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</si>
  <si>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</si>
  <si>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</si>
  <si>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</si>
  <si>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</si>
  <si>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</si>
  <si>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</si>
  <si>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</si>
  <si>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</si>
  <si>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</si>
  <si>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</si>
  <si>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</si>
  <si>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</si>
  <si>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</si>
  <si>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</si>
  <si>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</si>
  <si>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</si>
  <si>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</si>
  <si>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</si>
  <si>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</si>
  <si>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</si>
  <si>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</si>
  <si>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</si>
  <si>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</si>
  <si>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</si>
  <si>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</si>
  <si>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</si>
  <si>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</si>
  <si>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</si>
  <si>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</si>
  <si>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</si>
  <si>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</si>
  <si>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</si>
  <si>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</si>
  <si>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</si>
  <si>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</si>
  <si>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</si>
  <si>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</si>
  <si>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</si>
  <si>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</si>
  <si>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</si>
  <si>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</si>
  <si>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</si>
  <si>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</si>
  <si>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</si>
  <si>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</si>
  <si>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</si>
  <si>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</si>
  <si>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</si>
  <si>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</si>
  <si>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</si>
  <si>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</si>
  <si>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</si>
  <si>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</si>
  <si>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</si>
  <si>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</si>
  <si>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</si>
  <si>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</si>
  <si>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</si>
  <si>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</si>
  <si>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</si>
  <si>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</si>
  <si>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</si>
  <si>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</si>
  <si>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</si>
  <si>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</si>
  <si>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</si>
  <si>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</si>
  <si>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</si>
  <si>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</si>
  <si>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</si>
  <si>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</si>
  <si>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</si>
  <si>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</si>
  <si>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</si>
  <si>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</si>
  <si>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</si>
  <si>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</si>
  <si>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</si>
  <si>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</si>
  <si>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</si>
  <si>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</si>
  <si>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</si>
  <si>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</si>
  <si>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</si>
  <si>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</si>
  <si>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</si>
  <si>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</si>
  <si>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</si>
  <si>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</si>
  <si>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</si>
  <si>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</si>
  <si>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</si>
  <si>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</si>
  <si>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</si>
  <si>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</si>
  <si>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</si>
  <si>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</si>
  <si>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</si>
  <si>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</si>
  <si>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</si>
  <si>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</si>
  <si>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</si>
  <si>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</si>
  <si>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</si>
  <si>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</si>
  <si>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</si>
  <si>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</si>
  <si>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</si>
  <si>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</si>
  <si>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</si>
  <si>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</si>
  <si>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</si>
  <si>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</si>
  <si>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</si>
  <si>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</si>
  <si>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</si>
  <si>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</si>
  <si>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</si>
  <si>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</si>
  <si>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</si>
  <si>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</si>
  <si>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</si>
  <si>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</si>
  <si>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</si>
  <si>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</si>
  <si>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</si>
  <si>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</si>
  <si>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</si>
  <si>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</si>
  <si>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</si>
  <si>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</si>
  <si>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</si>
  <si>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</si>
  <si>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</si>
  <si>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</si>
  <si>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</si>
  <si>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</si>
  <si>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</si>
  <si>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</si>
  <si>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</si>
  <si>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</si>
  <si>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</si>
  <si>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</si>
  <si>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</si>
  <si>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</si>
  <si>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</si>
  <si>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</si>
  <si>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</si>
  <si>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</si>
  <si>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</si>
  <si>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</si>
  <si>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</si>
  <si>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</si>
  <si>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</si>
  <si>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</si>
  <si>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</si>
  <si>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</si>
  <si>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</si>
  <si>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</si>
  <si>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</si>
  <si>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</si>
  <si>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</si>
  <si>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</si>
  <si>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</si>
  <si>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</si>
  <si>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</si>
  <si>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</si>
  <si>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</si>
  <si>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</si>
  <si>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</si>
  <si>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</si>
  <si>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</si>
  <si>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</si>
  <si>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</si>
  <si>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</si>
  <si>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</si>
  <si>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</si>
  <si>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</si>
  <si>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</si>
  <si>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</si>
  <si>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</si>
  <si>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</si>
  <si>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</si>
  <si>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</si>
  <si>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</si>
  <si>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</si>
  <si>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</si>
  <si>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</si>
  <si>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</si>
  <si>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</si>
  <si>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</si>
  <si>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</si>
  <si>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</si>
  <si>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</si>
  <si>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</si>
  <si>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</si>
  <si>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</si>
  <si>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</si>
  <si>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</si>
  <si>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</si>
  <si>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</si>
  <si>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</si>
  <si>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</si>
  <si>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</si>
  <si>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</si>
  <si>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</si>
  <si>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</si>
  <si>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</si>
  <si>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</si>
  <si>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</si>
  <si>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</si>
  <si>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</si>
  <si>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</si>
  <si>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</si>
  <si>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</si>
  <si>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</si>
  <si>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</si>
  <si>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</si>
  <si>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</si>
  <si>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</si>
  <si>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</si>
  <si>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</si>
  <si>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</si>
  <si>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</si>
  <si>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</si>
  <si>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</si>
  <si>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</si>
  <si>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</si>
  <si>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</si>
  <si>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</si>
  <si>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</si>
  <si>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</si>
  <si>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</si>
  <si>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</si>
  <si>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</si>
  <si>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</si>
  <si>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</si>
  <si>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</si>
  <si>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</si>
  <si>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</si>
  <si>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</si>
  <si>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</si>
  <si>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</si>
  <si>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</si>
  <si>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</si>
  <si>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</si>
  <si>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</si>
  <si>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</si>
  <si>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</si>
  <si>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</si>
  <si>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</si>
  <si>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</si>
  <si>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</si>
  <si>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</si>
  <si>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</si>
  <si>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</si>
  <si>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</si>
  <si>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</si>
  <si>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</si>
  <si>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</si>
  <si>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</si>
  <si>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</si>
  <si>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</si>
  <si>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</si>
  <si>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</si>
  <si>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</si>
  <si>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</si>
  <si>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</si>
  <si>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</si>
  <si>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</si>
  <si>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</si>
  <si>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</si>
  <si>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</si>
  <si>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</si>
  <si>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</si>
  <si>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</si>
  <si>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</si>
  <si>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</si>
  <si>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</si>
  <si>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</si>
  <si>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</si>
  <si>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</si>
  <si>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</si>
  <si>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</si>
  <si>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</si>
  <si>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</si>
  <si>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</si>
  <si>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</si>
  <si>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</si>
  <si>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</si>
  <si>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</si>
  <si>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</si>
  <si>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</si>
  <si>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</si>
  <si>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</si>
  <si>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</si>
  <si>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</si>
  <si>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</si>
  <si>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</si>
  <si>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</si>
  <si>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</si>
  <si>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</si>
  <si>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</si>
  <si>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</si>
  <si>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</si>
  <si>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</si>
  <si>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</si>
  <si>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</si>
  <si>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</si>
  <si>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</si>
  <si>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</si>
  <si>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</si>
  <si>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</si>
  <si>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</si>
  <si>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</si>
  <si>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</si>
  <si>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</si>
  <si>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</si>
  <si>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</si>
  <si>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</si>
  <si>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</si>
  <si>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</si>
  <si>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</si>
  <si>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</si>
  <si>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</si>
  <si>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</si>
  <si>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</si>
  <si>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</si>
  <si>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</si>
  <si>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</si>
  <si>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</si>
  <si>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</si>
  <si>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</si>
  <si>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</si>
  <si>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</si>
  <si>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</si>
  <si>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</si>
  <si>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</si>
  <si>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</si>
  <si>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</si>
  <si>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</si>
  <si>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</si>
  <si>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</si>
  <si>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</si>
  <si>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</si>
  <si>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</si>
  <si>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</si>
  <si>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</si>
  <si>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</si>
  <si>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</si>
  <si>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</si>
  <si>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</si>
  <si>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</si>
  <si>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</si>
  <si>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</si>
  <si>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</si>
  <si>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</si>
  <si>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</si>
  <si>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</si>
  <si>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</si>
  <si>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</si>
  <si>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</si>
  <si>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</si>
  <si>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</si>
  <si>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</si>
  <si>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</si>
  <si>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</si>
  <si>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</si>
  <si>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</si>
  <si>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</si>
  <si>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</si>
  <si>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</si>
  <si>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</si>
  <si>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</si>
  <si>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</si>
  <si>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</si>
  <si>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</si>
  <si>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</si>
  <si>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</si>
  <si>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</si>
  <si>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</si>
  <si>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</si>
  <si>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</si>
  <si>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</si>
  <si>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</si>
  <si>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</si>
  <si>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</si>
  <si>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</si>
  <si>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</si>
  <si>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</si>
  <si>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</si>
  <si>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</si>
  <si>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</si>
  <si>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</si>
  <si>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</si>
  <si>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</si>
  <si>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</si>
  <si>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</si>
  <si>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</si>
  <si>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</si>
  <si>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</si>
  <si>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</si>
  <si>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</si>
  <si>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</si>
  <si>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</si>
  <si>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</si>
  <si>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</si>
  <si>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</si>
  <si>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</si>
  <si>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</si>
  <si>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</si>
  <si>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</si>
  <si>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</si>
  <si>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</si>
  <si>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</si>
  <si>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</si>
  <si>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</si>
  <si>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</si>
  <si>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</si>
  <si>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</si>
  <si>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</si>
  <si>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</si>
  <si>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</si>
  <si>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</si>
  <si>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</si>
  <si>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</si>
  <si>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</si>
  <si>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</si>
  <si>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</si>
  <si>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</si>
  <si>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</si>
  <si>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</si>
  <si>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</si>
  <si>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</si>
  <si>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</si>
  <si>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</si>
  <si>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</si>
  <si>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</si>
  <si>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</si>
  <si>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</si>
  <si>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</si>
  <si>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</si>
  <si>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</si>
  <si>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</si>
  <si>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</si>
  <si>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</si>
  <si>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</si>
  <si>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</si>
  <si>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</si>
  <si>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</si>
  <si>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</si>
  <si>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</si>
  <si>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</si>
  <si>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</si>
  <si>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</si>
  <si>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</si>
  <si>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</si>
  <si>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</si>
  <si>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</si>
  <si>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</si>
  <si>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</si>
  <si>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</si>
  <si>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</si>
  <si>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</si>
  <si>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</si>
  <si>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</si>
  <si>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</si>
  <si>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</si>
  <si>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</si>
  <si>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</si>
  <si>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</si>
  <si>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</si>
  <si>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</si>
  <si>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</si>
  <si>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</si>
  <si>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</si>
  <si>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</si>
  <si>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</si>
  <si>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</si>
  <si>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</si>
  <si>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</si>
  <si>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</si>
  <si>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</si>
  <si>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</si>
  <si>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</si>
  <si>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</si>
  <si>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</si>
  <si>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</si>
  <si>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</si>
  <si>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</si>
  <si>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</si>
  <si>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</si>
  <si>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</si>
  <si>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</si>
  <si>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</si>
  <si>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</si>
  <si>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</si>
  <si>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</si>
  <si>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</si>
  <si>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</si>
  <si>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</si>
  <si>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</si>
  <si>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</si>
  <si>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</si>
  <si>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</si>
  <si>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</si>
  <si>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</si>
  <si>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</si>
  <si>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</si>
  <si>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</si>
  <si>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</si>
  <si>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</si>
  <si>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</si>
  <si>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</si>
  <si>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</si>
  <si>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</si>
  <si>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</si>
  <si>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</si>
  <si>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</si>
  <si>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</si>
  <si>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</si>
  <si>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</si>
  <si>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</si>
  <si>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</si>
  <si>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</si>
  <si>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</si>
  <si>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</si>
  <si>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</si>
  <si>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</si>
  <si>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</si>
  <si>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</si>
  <si>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</si>
  <si>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</si>
  <si>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</si>
  <si>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</si>
  <si>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</si>
  <si>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</si>
  <si>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</si>
  <si>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</si>
  <si>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</si>
  <si>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</si>
  <si>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</si>
  <si>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</si>
  <si>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</si>
  <si>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</si>
  <si>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</si>
  <si>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</si>
  <si>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</si>
  <si>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</si>
  <si>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</si>
  <si>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</si>
  <si>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</si>
  <si>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</si>
  <si>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</si>
  <si>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</si>
  <si>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</si>
  <si>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</si>
  <si>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</si>
  <si>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</si>
  <si>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</si>
  <si>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</si>
  <si>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</si>
  <si>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</si>
  <si>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</si>
  <si>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</si>
  <si>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</si>
  <si>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</si>
  <si>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</si>
  <si>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</si>
  <si>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</si>
  <si>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</si>
  <si>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</si>
  <si>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</si>
  <si>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</si>
  <si>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</si>
  <si>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</si>
  <si>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</si>
  <si>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</si>
  <si>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</si>
  <si>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</si>
  <si>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</si>
  <si>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</si>
  <si>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</si>
  <si>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</si>
  <si>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</si>
  <si>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</si>
  <si>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</si>
  <si>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</si>
  <si>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</si>
  <si>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</si>
  <si>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</si>
  <si>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</si>
  <si>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</si>
  <si>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</si>
  <si>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</si>
  <si>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</si>
  <si>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</si>
  <si>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</si>
  <si>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</si>
  <si>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</si>
  <si>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</si>
  <si>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</si>
  <si>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</si>
  <si>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</si>
  <si>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</si>
  <si>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</si>
  <si>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</si>
  <si>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</si>
  <si>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</si>
  <si>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</si>
  <si>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</si>
  <si>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</si>
  <si>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</si>
  <si>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</si>
  <si>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</si>
  <si>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</si>
  <si>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</si>
  <si>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</si>
  <si>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</si>
  <si>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</si>
  <si>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</si>
  <si>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</si>
  <si>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</si>
  <si>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</si>
  <si>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</si>
  <si>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</si>
  <si>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</si>
  <si>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</si>
  <si>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</si>
  <si>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</si>
  <si>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</si>
  <si>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</si>
  <si>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</si>
  <si>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</si>
  <si>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</si>
  <si>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</si>
  <si>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</si>
  <si>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</si>
  <si>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</si>
  <si>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</si>
  <si>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</si>
  <si>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</si>
  <si>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</si>
  <si>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</si>
  <si>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</si>
  <si>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</si>
  <si>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</si>
  <si>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</si>
  <si>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</si>
  <si>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</si>
  <si>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</si>
  <si>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</si>
  <si>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</si>
  <si>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</si>
  <si>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</si>
  <si>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</si>
  <si>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</si>
  <si>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</si>
  <si>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</si>
  <si>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</si>
  <si>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</si>
  <si>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</si>
  <si>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</si>
  <si>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</si>
  <si>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</si>
  <si>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</si>
  <si>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</si>
  <si>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</si>
  <si>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</si>
  <si>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</si>
  <si>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</si>
  <si>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</si>
  <si>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</si>
  <si>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</si>
  <si>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</si>
  <si>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</si>
  <si>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</si>
  <si>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</si>
  <si>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</si>
  <si>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</si>
  <si>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</si>
  <si>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</si>
  <si>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</si>
  <si>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</si>
  <si>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</si>
  <si>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</si>
  <si>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</si>
  <si>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</si>
  <si>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</si>
  <si>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</si>
  <si>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</si>
  <si>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</si>
  <si>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</si>
  <si>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</si>
  <si>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</si>
  <si>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</si>
  <si>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</si>
  <si>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</si>
  <si>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</si>
  <si>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</si>
  <si>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</si>
  <si>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</si>
  <si>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</si>
  <si>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</si>
  <si>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</si>
  <si>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</si>
  <si>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</si>
  <si>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</si>
  <si>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</si>
  <si>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</si>
  <si>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</si>
  <si>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</si>
  <si>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</si>
  <si>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</si>
  <si>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</si>
  <si>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</si>
  <si>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</si>
  <si>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</si>
  <si>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</si>
  <si>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</si>
  <si>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</si>
  <si>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</si>
  <si>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</si>
  <si>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</si>
  <si>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</si>
  <si>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</si>
  <si>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</si>
  <si>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</si>
  <si>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</si>
  <si>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</si>
  <si>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</si>
  <si>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</si>
  <si>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</si>
  <si>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</si>
  <si>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</si>
  <si>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</si>
  <si>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</si>
  <si>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</si>
  <si>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</si>
  <si>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</si>
  <si>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</si>
  <si>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</si>
  <si>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</si>
  <si>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</si>
  <si>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</si>
  <si>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</si>
  <si>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</si>
  <si>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</si>
  <si>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</si>
  <si>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</si>
  <si>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</si>
  <si>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</si>
  <si>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</si>
  <si>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</si>
  <si>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</si>
  <si>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</si>
  <si>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</si>
  <si>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</si>
  <si>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</si>
  <si>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</si>
  <si>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</si>
  <si>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</si>
  <si>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</si>
  <si>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</si>
  <si>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</si>
  <si>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</si>
  <si>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</si>
  <si>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</si>
  <si>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</si>
  <si>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</si>
  <si>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</si>
  <si>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</si>
  <si>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</si>
  <si>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</si>
  <si>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</si>
  <si>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</si>
  <si>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</si>
  <si>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</si>
  <si>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</si>
  <si>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</si>
  <si>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</si>
  <si>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</si>
  <si>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</si>
  <si>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</si>
  <si>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</si>
  <si>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</si>
  <si>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</si>
  <si>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</si>
  <si>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</si>
  <si>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</si>
  <si>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</si>
  <si>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</si>
  <si>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</si>
  <si>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</si>
  <si>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</si>
  <si>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</si>
  <si>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</si>
  <si>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</si>
  <si>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</si>
  <si>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</si>
  <si>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</si>
  <si>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</si>
  <si>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</si>
  <si>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</si>
  <si>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</si>
  <si>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</si>
  <si>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</si>
  <si>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</si>
  <si>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</si>
  <si>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</si>
  <si>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</si>
  <si>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</si>
  <si>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</si>
  <si>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</si>
  <si>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</si>
  <si>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</si>
  <si>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</si>
  <si>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</si>
  <si>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</si>
  <si>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</si>
  <si>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</si>
  <si>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</si>
  <si>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</si>
  <si>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</si>
  <si>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</si>
  <si>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</si>
  <si>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</si>
  <si>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</si>
  <si>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</si>
  <si>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</si>
  <si>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</si>
  <si>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</si>
  <si>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</si>
  <si>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</si>
  <si>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</si>
  <si>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</si>
  <si>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</si>
  <si>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</si>
  <si>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</si>
  <si>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</si>
  <si>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</si>
  <si>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</si>
  <si>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</si>
  <si>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</si>
  <si>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</si>
  <si>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</si>
  <si>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</si>
  <si>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</si>
  <si>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</si>
  <si>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</si>
  <si>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</si>
  <si>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</si>
  <si>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</si>
  <si>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</si>
  <si>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</si>
  <si>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</si>
  <si>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</si>
  <si>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</si>
  <si>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</si>
  <si>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</si>
  <si>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</si>
  <si>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</si>
  <si>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</si>
  <si>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</si>
  <si>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</si>
  <si>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</si>
  <si>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</si>
  <si>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</si>
  <si>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</si>
  <si>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</si>
  <si>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</si>
  <si>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</si>
  <si>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</si>
  <si>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</si>
  <si>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</si>
  <si>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</si>
  <si>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</si>
  <si>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</si>
  <si>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</si>
  <si>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</si>
  <si>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</si>
  <si>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</si>
  <si>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</si>
  <si>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</si>
  <si>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</si>
  <si>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</si>
  <si>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</si>
  <si>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</si>
  <si>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</si>
  <si>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</si>
  <si>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</si>
  <si>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</si>
  <si>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</si>
  <si>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</si>
  <si>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</si>
  <si>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</si>
  <si>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</si>
  <si>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</si>
  <si>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</si>
  <si>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</si>
  <si>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</si>
  <si>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</si>
  <si>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</si>
  <si>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</si>
  <si>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</si>
  <si>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</si>
  <si>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</si>
  <si>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</si>
  <si>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</si>
  <si>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</si>
  <si>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</si>
  <si>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</si>
  <si>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</si>
  <si>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</si>
  <si>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</si>
  <si>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</si>
  <si>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</si>
  <si>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</si>
  <si>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</si>
  <si>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</si>
  <si>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</si>
  <si>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</si>
  <si>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</si>
  <si>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</si>
  <si>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</si>
  <si>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</si>
  <si>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</si>
  <si>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</si>
  <si>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</si>
  <si>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</si>
  <si>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</si>
  <si>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</si>
  <si>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</si>
  <si>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</si>
  <si>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</si>
  <si>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</si>
  <si>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</si>
  <si>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</si>
  <si>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</si>
  <si>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</si>
  <si>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</si>
  <si>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</si>
  <si>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</si>
  <si>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</si>
  <si>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</si>
  <si>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</si>
  <si>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</si>
  <si>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</si>
  <si>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</si>
  <si>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</si>
  <si>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</si>
  <si>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</si>
  <si>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</si>
  <si>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</si>
  <si>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</si>
  <si>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</si>
  <si>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</si>
  <si>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</si>
  <si>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</si>
  <si>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</si>
  <si>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</si>
  <si>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</si>
  <si>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</si>
  <si>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</si>
  <si>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</si>
  <si>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</si>
  <si>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</si>
  <si>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</si>
  <si>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</si>
  <si>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</si>
  <si>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</si>
  <si>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</si>
  <si>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</si>
  <si>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</si>
  <si>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</si>
  <si>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</si>
  <si>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</si>
  <si>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</si>
  <si>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</si>
  <si>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</si>
  <si>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</si>
  <si>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</si>
  <si>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</si>
  <si>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</si>
  <si>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</si>
  <si>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</si>
  <si>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</si>
  <si>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</si>
  <si>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</si>
  <si>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</si>
  <si>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</si>
  <si>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</si>
  <si>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</si>
  <si>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</si>
  <si>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</si>
  <si>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</si>
  <si>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</si>
  <si>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</si>
  <si>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</si>
  <si>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</si>
  <si>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</si>
  <si>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</si>
  <si>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</si>
  <si>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</si>
  <si>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</si>
  <si>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</si>
  <si>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</si>
  <si>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</si>
  <si>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</si>
  <si>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</si>
  <si>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</si>
  <si>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</si>
  <si>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</si>
  <si>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</si>
  <si>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</si>
  <si>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</si>
  <si>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</si>
  <si>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</si>
  <si>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</si>
  <si>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</si>
  <si>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</si>
  <si>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</si>
  <si>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</si>
  <si>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</si>
  <si>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</si>
  <si>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</si>
  <si>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</si>
  <si>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</si>
  <si>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</si>
  <si>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</si>
  <si>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</si>
  <si>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</si>
  <si>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</si>
  <si>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</si>
  <si>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</si>
  <si>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</si>
  <si>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</si>
  <si>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</si>
  <si>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</si>
  <si>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</si>
  <si>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</si>
  <si>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</si>
  <si>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</si>
  <si>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</si>
  <si>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</si>
  <si>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</si>
  <si>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</si>
  <si>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</si>
  <si>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</si>
  <si>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</si>
  <si>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</si>
  <si>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</si>
  <si>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</si>
  <si>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</si>
  <si>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</si>
  <si>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</si>
  <si>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</si>
  <si>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</si>
  <si>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</si>
  <si>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</si>
  <si>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</si>
  <si>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</si>
  <si>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</si>
  <si>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</si>
  <si>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</si>
  <si>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</si>
  <si>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</si>
  <si>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</si>
  <si>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</si>
  <si>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</si>
  <si>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</si>
  <si>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</si>
  <si>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</si>
  <si>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</si>
  <si>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</si>
  <si>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</si>
  <si>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</si>
  <si>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</si>
  <si>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</si>
  <si>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</si>
  <si>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</si>
  <si>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</si>
  <si>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</si>
  <si>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</si>
  <si>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</si>
  <si>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</si>
  <si>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</si>
  <si>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</si>
  <si>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</si>
  <si>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</si>
  <si>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</si>
  <si>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</si>
  <si>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</si>
  <si>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</si>
  <si>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</si>
  <si>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</si>
  <si>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</si>
  <si>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</si>
  <si>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</si>
  <si>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</si>
  <si>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</si>
  <si>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</si>
  <si>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</si>
  <si>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</si>
  <si>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</si>
  <si>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</si>
  <si>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</si>
  <si>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</si>
  <si>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</si>
  <si>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</si>
  <si>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</si>
  <si>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</si>
  <si>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</si>
  <si>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</si>
  <si>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</si>
  <si>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</si>
  <si>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</si>
  <si>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</si>
  <si>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</si>
  <si>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</si>
  <si>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</si>
  <si>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</si>
  <si>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</si>
  <si>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</si>
  <si>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</si>
  <si>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</si>
  <si>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</si>
  <si>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</si>
  <si>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</si>
  <si>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</si>
  <si>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</si>
  <si>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</si>
  <si>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</si>
  <si>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</si>
  <si>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</si>
  <si>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</si>
  <si>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</si>
  <si>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</si>
  <si>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</si>
  <si>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</si>
  <si>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</si>
  <si>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</si>
  <si>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</si>
  <si>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</si>
  <si>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</si>
  <si>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</si>
  <si>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</si>
  <si>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</si>
  <si>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</si>
  <si>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</si>
  <si>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</si>
  <si>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</si>
  <si>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</si>
  <si>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</si>
  <si>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</si>
  <si>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</si>
  <si>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</si>
  <si>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</si>
  <si>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</si>
  <si>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</si>
  <si>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</si>
  <si>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</si>
  <si>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</si>
  <si>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</si>
  <si>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</si>
  <si>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</si>
  <si>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</si>
  <si>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</si>
  <si>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</si>
  <si>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</si>
  <si>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</si>
  <si>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</si>
  <si>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</si>
  <si>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</si>
  <si>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</si>
  <si>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</si>
  <si>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</si>
  <si>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</si>
  <si>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</si>
  <si>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</si>
  <si>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</si>
  <si>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</si>
  <si>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</si>
  <si>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</si>
  <si>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</si>
  <si>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</si>
  <si>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</si>
  <si>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</si>
  <si>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</si>
  <si>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</si>
  <si>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</si>
  <si>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</si>
  <si>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</si>
  <si>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</si>
  <si>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</si>
  <si>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</si>
  <si>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</si>
  <si>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</si>
  <si>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</si>
  <si>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</si>
  <si>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</si>
  <si>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</si>
  <si>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</si>
  <si>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</si>
  <si>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</si>
  <si>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</si>
  <si>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</si>
  <si>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</si>
  <si>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</si>
  <si>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</si>
  <si>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</si>
  <si>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</si>
  <si>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</si>
  <si>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</si>
  <si>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</si>
  <si>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</si>
  <si>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</si>
  <si>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</si>
  <si>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</si>
  <si>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</si>
  <si>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</si>
  <si>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</si>
  <si>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</si>
  <si>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</si>
  <si>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</si>
  <si>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</si>
  <si>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</si>
  <si>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</si>
  <si>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</si>
  <si>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</si>
  <si>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</si>
  <si>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</si>
  <si>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</si>
  <si>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</si>
  <si>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</si>
  <si>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</si>
  <si>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</si>
  <si>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</si>
  <si>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</si>
  <si>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</si>
  <si>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</si>
  <si>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</si>
  <si>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</si>
  <si>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</si>
  <si>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</si>
  <si>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</si>
  <si>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</si>
  <si>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</si>
  <si>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</si>
  <si>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</si>
  <si>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</si>
  <si>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</si>
  <si>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</si>
  <si>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</si>
  <si>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</si>
  <si>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</si>
  <si>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</si>
  <si>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</si>
  <si>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</si>
  <si>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</si>
  <si>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</si>
  <si>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</si>
  <si>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</si>
  <si>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</si>
  <si>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</si>
  <si>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</si>
  <si>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</si>
  <si>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</si>
  <si>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</si>
  <si>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</si>
  <si>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</si>
  <si>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</si>
  <si>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</si>
  <si>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</si>
  <si>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</si>
  <si>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</si>
  <si>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</si>
  <si>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</si>
  <si>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</si>
  <si>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</si>
  <si>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</si>
  <si>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</si>
  <si>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</si>
  <si>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</si>
  <si>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</si>
  <si>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</si>
  <si>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</si>
  <si>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</si>
  <si>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</si>
  <si>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</si>
  <si>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</si>
  <si>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</si>
  <si>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</si>
  <si>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</si>
  <si>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</si>
  <si>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</si>
  <si>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</si>
  <si>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</si>
  <si>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</si>
  <si>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</si>
  <si>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</si>
  <si>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</si>
  <si>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</si>
  <si>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</si>
  <si>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</si>
  <si>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</si>
  <si>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</si>
  <si>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</si>
  <si>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</si>
  <si>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</si>
  <si>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</si>
  <si>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</si>
  <si>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</si>
  <si>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</si>
  <si>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</si>
  <si>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</si>
  <si>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</si>
  <si>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</si>
  <si>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</si>
  <si>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</si>
  <si>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</si>
  <si>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</si>
  <si>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</si>
  <si>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</si>
  <si>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</si>
  <si>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</si>
  <si>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</si>
  <si>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</si>
  <si>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</si>
  <si>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</si>
  <si>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</si>
  <si>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</si>
  <si>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</si>
  <si>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</si>
  <si>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</si>
  <si>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</si>
  <si>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</si>
  <si>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</si>
  <si>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</si>
  <si>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</si>
  <si>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</si>
  <si>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</si>
  <si>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</si>
  <si>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</si>
  <si>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</si>
  <si>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</si>
  <si>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</si>
  <si>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</si>
  <si>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</si>
  <si>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</si>
  <si>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</si>
  <si>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</si>
  <si>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</si>
  <si>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</si>
  <si>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</si>
  <si>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</si>
  <si>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</si>
  <si>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</si>
  <si>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</si>
  <si>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</si>
  <si>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</si>
  <si>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</si>
  <si>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</si>
  <si>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</si>
  <si>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</si>
  <si>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</si>
  <si>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</si>
  <si>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</si>
  <si>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</si>
  <si>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</si>
  <si>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</si>
  <si>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</si>
  <si>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</si>
  <si>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</si>
  <si>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</si>
  <si>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</si>
  <si>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</si>
  <si>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</si>
  <si>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</si>
  <si>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</si>
  <si>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</si>
  <si>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</si>
  <si>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</si>
  <si>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</si>
  <si>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</si>
  <si>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</si>
  <si>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</si>
  <si>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</si>
  <si>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</si>
  <si>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</si>
  <si>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</si>
  <si>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</si>
  <si>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</si>
  <si>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</si>
  <si>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</si>
  <si>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</si>
  <si>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</si>
  <si>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</si>
  <si>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</si>
  <si>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</si>
  <si>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</si>
  <si>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</si>
  <si>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</si>
  <si>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</si>
  <si>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</si>
  <si>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</si>
  <si>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</si>
  <si>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</si>
  <si>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</si>
  <si>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</si>
  <si>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</si>
  <si>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</si>
  <si>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</si>
  <si>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</si>
  <si>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</si>
  <si>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</si>
  <si>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</si>
  <si>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</si>
  <si>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</si>
  <si>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</si>
  <si>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</si>
  <si>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</si>
  <si>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</si>
  <si>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</si>
  <si>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</si>
  <si>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</si>
  <si>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</si>
  <si>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</si>
  <si>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</si>
  <si>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</si>
  <si>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</si>
  <si>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</si>
  <si>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</si>
  <si>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</si>
  <si>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</si>
  <si>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</si>
  <si>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</si>
  <si>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</si>
  <si>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</si>
  <si>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</si>
  <si>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</si>
  <si>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</si>
  <si>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</si>
  <si>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</si>
  <si>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</si>
  <si>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</si>
  <si>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</si>
  <si>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</si>
  <si>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</si>
  <si>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</si>
  <si>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</si>
  <si>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</si>
  <si>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</si>
  <si>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</si>
  <si>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</si>
  <si>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</si>
  <si>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</si>
  <si>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</si>
  <si>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</si>
  <si>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</si>
  <si>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</si>
  <si>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</si>
  <si>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</si>
  <si>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</si>
  <si>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</si>
  <si>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</si>
  <si>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</si>
  <si>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</si>
  <si>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</si>
  <si>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</si>
  <si>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</si>
  <si>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</si>
  <si>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</si>
  <si>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</si>
  <si>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</si>
  <si>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</si>
  <si>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</si>
  <si>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</si>
  <si>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</si>
  <si>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</si>
  <si>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</si>
  <si>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</si>
  <si>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</si>
  <si>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</si>
  <si>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</si>
  <si>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</si>
  <si>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</si>
  <si>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</si>
  <si>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</si>
  <si>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</si>
  <si>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</si>
  <si>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</si>
  <si>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</si>
  <si>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</si>
  <si>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</si>
  <si>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</si>
  <si>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</si>
  <si>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</si>
  <si>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</si>
  <si>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</si>
  <si>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</si>
  <si>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</si>
  <si>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</si>
  <si>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</si>
  <si>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</si>
  <si>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</si>
  <si>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</si>
  <si>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</si>
  <si>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</si>
  <si>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</si>
  <si>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</si>
  <si>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</si>
  <si>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</si>
  <si>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</si>
  <si>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</si>
  <si>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</si>
  <si>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</si>
  <si>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</si>
  <si>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</si>
  <si>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</si>
  <si>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</si>
  <si>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</si>
  <si>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</si>
  <si>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</si>
  <si>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</si>
  <si>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</si>
  <si>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</si>
  <si>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</si>
  <si>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</si>
  <si>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</si>
  <si>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</si>
  <si>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</si>
  <si>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</si>
  <si>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</si>
  <si>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</si>
  <si>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</si>
  <si>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</si>
  <si>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</si>
  <si>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</si>
  <si>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</si>
  <si>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</si>
  <si>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</si>
  <si>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</si>
  <si>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</si>
  <si>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</si>
  <si>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</si>
  <si>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</si>
  <si>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</si>
  <si>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</si>
  <si>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</si>
  <si>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</si>
  <si>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</si>
  <si>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</si>
  <si>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</si>
  <si>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</si>
  <si>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</si>
  <si>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</si>
  <si>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</si>
  <si>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</si>
  <si>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</si>
  <si>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</si>
  <si>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</si>
  <si>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</si>
  <si>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</si>
  <si>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</si>
  <si>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</si>
  <si>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</si>
  <si>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</si>
  <si>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</si>
  <si>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</si>
  <si>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</si>
  <si>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</si>
  <si>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</si>
  <si>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</si>
  <si>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</si>
  <si>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</si>
  <si>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</si>
  <si>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</si>
  <si>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</si>
  <si>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</si>
  <si>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</si>
  <si>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</si>
  <si>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</si>
  <si>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</si>
  <si>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</si>
  <si>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</si>
  <si>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</si>
  <si>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</si>
  <si>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</si>
  <si>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</si>
  <si>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</si>
  <si>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</si>
  <si>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</si>
  <si>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</si>
  <si>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</si>
  <si>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</si>
  <si>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</si>
  <si>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</si>
  <si>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</si>
  <si>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</si>
  <si>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</si>
  <si>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</si>
  <si>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</si>
  <si>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</si>
  <si>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</si>
  <si>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</si>
  <si>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</si>
  <si>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</si>
  <si>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</si>
  <si>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</si>
  <si>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</si>
  <si>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</si>
  <si>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</si>
  <si>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</si>
  <si>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</si>
  <si>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</si>
  <si>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</si>
  <si>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</si>
  <si>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</si>
  <si>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</si>
  <si>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</si>
  <si>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</si>
  <si>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</si>
  <si>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</si>
  <si>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</si>
  <si>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</si>
  <si>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</si>
  <si>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</si>
  <si>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</si>
  <si>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</si>
  <si>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</si>
  <si>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</si>
  <si>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</si>
  <si>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</si>
  <si>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</si>
  <si>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</si>
  <si>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</si>
  <si>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</si>
  <si>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</si>
  <si>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</si>
  <si>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</si>
  <si>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</si>
  <si>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</si>
  <si>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</si>
  <si>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</si>
  <si>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</si>
  <si>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</si>
  <si>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</si>
  <si>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</si>
  <si>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</si>
  <si>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</si>
  <si>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</si>
  <si>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</si>
  <si>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</si>
  <si>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</si>
  <si>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</si>
  <si>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</si>
  <si>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</si>
  <si>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</si>
  <si>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</si>
  <si>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</si>
  <si>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</si>
  <si>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</si>
  <si>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</si>
  <si>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</si>
  <si>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</si>
  <si>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</si>
  <si>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</si>
  <si>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</si>
  <si>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</si>
  <si>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</si>
  <si>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</si>
  <si>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</si>
  <si>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</si>
  <si>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</si>
  <si>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</si>
  <si>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</si>
  <si>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</si>
  <si>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</si>
  <si>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</si>
  <si>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</si>
  <si>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</si>
  <si>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</si>
  <si>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</si>
  <si>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</si>
  <si>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</si>
  <si>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</si>
  <si>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</si>
  <si>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</si>
  <si>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</si>
  <si>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</si>
  <si>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</si>
  <si>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</si>
  <si>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</si>
  <si>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</si>
  <si>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</si>
  <si>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</si>
  <si>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</si>
  <si>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</si>
  <si>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</si>
  <si>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</si>
  <si>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</si>
  <si>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</si>
  <si>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</si>
  <si>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</si>
  <si>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</si>
  <si>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</si>
  <si>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</si>
  <si>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</si>
  <si>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</si>
  <si>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</si>
  <si>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</si>
  <si>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</si>
  <si>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</si>
  <si>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</si>
  <si>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</si>
  <si>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</si>
  <si>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</si>
  <si>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</si>
  <si>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</si>
  <si>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</si>
  <si>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</si>
  <si>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</si>
  <si>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</si>
  <si>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</si>
  <si>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</si>
  <si>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</si>
  <si>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</si>
  <si>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</si>
  <si>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</si>
  <si>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</si>
  <si>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</si>
  <si>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</si>
  <si>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</si>
  <si>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</si>
  <si>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</si>
  <si>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</si>
  <si>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</si>
  <si>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</si>
  <si>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</si>
  <si>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</si>
  <si>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</si>
  <si>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</si>
  <si>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</si>
  <si>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</si>
  <si>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</si>
  <si>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</si>
  <si>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</si>
  <si>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</si>
  <si>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</si>
  <si>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</si>
  <si>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</si>
  <si>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</si>
  <si>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</si>
  <si>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</si>
  <si>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</si>
  <si>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</si>
  <si>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</si>
  <si>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</si>
  <si>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</si>
  <si>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</si>
  <si>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</si>
  <si>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</si>
  <si>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</si>
  <si>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</si>
  <si>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</si>
  <si>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</si>
  <si>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</si>
  <si>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</si>
  <si>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</si>
  <si>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</si>
  <si>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</si>
  <si>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</si>
  <si>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</si>
  <si>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</si>
  <si>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</si>
  <si>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</si>
  <si>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</si>
  <si>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</si>
  <si>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</si>
  <si>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</si>
  <si>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</si>
  <si>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</si>
  <si>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</si>
  <si>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</si>
  <si>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</si>
  <si>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</si>
  <si>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</si>
  <si>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</si>
  <si>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</si>
  <si>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</si>
  <si>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</si>
  <si>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</si>
  <si>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</si>
  <si>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</si>
  <si>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</si>
  <si>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</si>
  <si>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</si>
  <si>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</si>
  <si>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</si>
  <si>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</si>
  <si>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</si>
  <si>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</si>
  <si>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</si>
  <si>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</si>
  <si>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</si>
  <si>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</si>
  <si>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</si>
  <si>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</si>
  <si>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</si>
  <si>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</si>
  <si>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</si>
  <si>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</si>
  <si>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</si>
  <si>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</si>
  <si>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</si>
  <si>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</si>
  <si>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</si>
  <si>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</si>
  <si>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</si>
  <si>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</si>
  <si>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</si>
  <si>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</si>
  <si>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</si>
  <si>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</si>
  <si>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</si>
  <si>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</si>
  <si>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</si>
  <si>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</si>
  <si>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</si>
  <si>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</si>
  <si>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</si>
  <si>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</si>
  <si>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</si>
  <si>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</si>
  <si>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</si>
  <si>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</si>
  <si>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</si>
  <si>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</si>
  <si>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</si>
  <si>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</si>
  <si>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</si>
  <si>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</si>
  <si>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</si>
  <si>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</si>
  <si>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</si>
  <si>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</si>
  <si>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</si>
  <si>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</si>
  <si>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</si>
  <si>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</si>
  <si>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</si>
  <si>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</si>
  <si>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</si>
  <si>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</si>
  <si>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</si>
  <si>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</si>
  <si>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</si>
  <si>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</si>
  <si>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</si>
  <si>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</si>
  <si>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</si>
  <si>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</si>
  <si>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</si>
  <si>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</si>
  <si>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</si>
  <si>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</si>
  <si>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</si>
  <si>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</si>
  <si>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</si>
  <si>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</si>
  <si>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</si>
  <si>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</si>
  <si>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</si>
  <si>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</si>
  <si>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</si>
  <si>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</si>
  <si>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</si>
  <si>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</si>
  <si>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</si>
  <si>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</si>
  <si>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</si>
  <si>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</si>
  <si>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</si>
  <si>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</si>
  <si>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</si>
  <si>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</si>
  <si>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</si>
  <si>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</si>
  <si>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</si>
  <si>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</si>
  <si>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</si>
  <si>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</si>
  <si>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</si>
  <si>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</si>
  <si>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</si>
  <si>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</si>
  <si>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</si>
  <si>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</si>
  <si>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</si>
  <si>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</si>
  <si>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</si>
  <si>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</si>
  <si>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</si>
  <si>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</si>
  <si>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</si>
  <si>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</si>
  <si>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</si>
  <si>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</si>
  <si>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</si>
  <si>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</si>
  <si>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</si>
  <si>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</si>
  <si>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</si>
  <si>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</si>
  <si>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</si>
  <si>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</si>
  <si>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</si>
  <si>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</si>
  <si>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</si>
  <si>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</si>
  <si>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</si>
  <si>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</si>
  <si>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</si>
  <si>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</si>
  <si>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</si>
  <si>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</si>
  <si>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</si>
  <si>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</si>
  <si>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</si>
  <si>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</si>
  <si>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</si>
  <si>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</si>
  <si>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</si>
  <si>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</si>
  <si>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</si>
  <si>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</si>
  <si>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</si>
  <si>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</si>
  <si>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</si>
  <si>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</si>
  <si>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</si>
  <si>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</si>
  <si>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</si>
  <si>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</si>
  <si>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</si>
  <si>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</si>
  <si>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</si>
  <si>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</si>
  <si>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</si>
  <si>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</si>
  <si>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</si>
  <si>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</si>
  <si>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</si>
  <si>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</si>
  <si>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</si>
  <si>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</si>
  <si>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</si>
  <si>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</si>
  <si>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</si>
  <si>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</si>
  <si>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</si>
  <si>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</si>
  <si>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</si>
  <si>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</si>
  <si>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</si>
  <si>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</si>
  <si>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</si>
  <si>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</si>
  <si>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</si>
  <si>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</si>
  <si>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</si>
  <si>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</si>
  <si>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</si>
  <si>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</si>
  <si>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</si>
  <si>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</si>
  <si>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</si>
  <si>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</si>
  <si>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</si>
  <si>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</si>
  <si>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</si>
  <si>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</si>
  <si>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</si>
  <si>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</si>
  <si>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</si>
  <si>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</si>
  <si>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</si>
  <si>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</si>
  <si>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</si>
  <si>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</si>
  <si>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</si>
  <si>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</si>
  <si>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</si>
  <si>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</si>
  <si>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</si>
  <si>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</si>
  <si>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</si>
  <si>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</si>
  <si>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</si>
  <si>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</si>
  <si>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</si>
  <si>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</si>
  <si>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</si>
  <si>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</si>
  <si>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</si>
  <si>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</si>
  <si>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</si>
  <si>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</si>
  <si>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</si>
  <si>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</si>
  <si>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</si>
  <si>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</si>
  <si>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</si>
  <si>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</si>
  <si>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</si>
  <si>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</si>
  <si>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</si>
  <si>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</si>
  <si>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</si>
  <si>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</si>
  <si>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</si>
  <si>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</si>
  <si>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</si>
  <si>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</si>
  <si>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</si>
  <si>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</si>
  <si>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</si>
  <si>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</si>
  <si>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</si>
  <si>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</si>
  <si>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</si>
  <si>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</si>
  <si>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</si>
  <si>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</si>
  <si>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</si>
  <si>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</si>
  <si>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</si>
  <si>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</si>
  <si>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</si>
  <si>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</si>
  <si>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</si>
  <si>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</si>
  <si>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</si>
  <si>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</si>
  <si>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</si>
  <si>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</si>
  <si>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</si>
  <si>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</si>
  <si>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</si>
  <si>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</si>
  <si>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</si>
  <si>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</si>
  <si>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</si>
  <si>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</si>
  <si>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</si>
  <si>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</si>
  <si>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</si>
  <si>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</si>
  <si>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</si>
  <si>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</si>
  <si>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</si>
  <si>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</si>
  <si>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</si>
  <si>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</si>
  <si>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</si>
  <si>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</si>
  <si>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</si>
  <si>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</si>
  <si>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</si>
  <si>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</si>
  <si>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</si>
  <si>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</si>
  <si>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</si>
  <si>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</si>
  <si>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</si>
  <si>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</si>
  <si>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</si>
  <si>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</si>
  <si>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</si>
  <si>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</si>
  <si>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</si>
  <si>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</si>
  <si>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</si>
  <si>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</si>
  <si>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</si>
  <si>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</si>
  <si>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</si>
  <si>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</si>
  <si>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</si>
  <si>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</si>
  <si>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</si>
  <si>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</si>
  <si>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</si>
  <si>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</si>
  <si>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</si>
  <si>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</si>
  <si>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</si>
  <si>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</si>
  <si>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</si>
  <si>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</si>
  <si>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</si>
  <si>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</si>
  <si>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</si>
  <si>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</si>
  <si>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</si>
  <si>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</si>
  <si>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</si>
  <si>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</si>
  <si>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</si>
  <si>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</si>
  <si>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</si>
  <si>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</si>
  <si>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</si>
  <si>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</si>
  <si>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</si>
  <si>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</si>
  <si>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</si>
  <si>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</si>
  <si>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</si>
  <si>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</si>
  <si>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</si>
  <si>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</si>
  <si>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</si>
  <si>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</si>
  <si>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</si>
  <si>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</si>
  <si>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</si>
  <si>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</si>
  <si>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</si>
  <si>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</si>
  <si>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</si>
  <si>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</si>
  <si>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</si>
  <si>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</si>
  <si>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</si>
  <si>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</si>
  <si>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</si>
  <si>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</si>
  <si>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</si>
  <si>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</si>
  <si>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</si>
  <si>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</si>
  <si>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</si>
  <si>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</si>
  <si>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</si>
  <si>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</si>
  <si>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</si>
  <si>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</si>
  <si>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</si>
  <si>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</si>
  <si>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</si>
  <si>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</si>
  <si>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</si>
  <si>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</si>
  <si>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</si>
  <si>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</si>
  <si>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</si>
  <si>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</si>
  <si>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</si>
  <si>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</si>
  <si>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</si>
  <si>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</si>
  <si>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</si>
  <si>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</si>
  <si>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</si>
  <si>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</si>
  <si>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</si>
  <si>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</si>
  <si>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</si>
  <si>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</si>
  <si>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</si>
  <si>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</si>
  <si>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</si>
  <si>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</si>
  <si>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</si>
  <si>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</si>
  <si>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</si>
  <si>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</si>
  <si>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</si>
  <si>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</si>
  <si>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</si>
  <si>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</si>
  <si>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</si>
  <si>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</si>
  <si>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</si>
  <si>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</si>
  <si>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</si>
  <si>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</si>
  <si>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</si>
  <si>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</si>
  <si>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</si>
  <si>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</si>
  <si>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</si>
  <si>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</si>
  <si>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</si>
  <si>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</si>
  <si>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</si>
  <si>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</si>
  <si>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</si>
  <si>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</si>
  <si>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</si>
  <si>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</si>
  <si>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</si>
  <si>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</si>
  <si>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</si>
  <si>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</si>
  <si>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</si>
  <si>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</si>
  <si>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</si>
  <si>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</si>
  <si>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</si>
  <si>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</si>
  <si>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</si>
  <si>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</si>
  <si>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</si>
  <si>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</si>
  <si>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</si>
  <si>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</si>
  <si>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</si>
  <si>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</si>
  <si>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</si>
  <si>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</si>
  <si>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</si>
  <si>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</si>
  <si>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</si>
  <si>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</si>
  <si>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</si>
  <si>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</si>
  <si>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</si>
  <si>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</si>
  <si>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</si>
  <si>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</si>
  <si>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</si>
  <si>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</si>
  <si>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</si>
  <si>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</si>
  <si>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</si>
  <si>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</si>
  <si>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</si>
  <si>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</si>
  <si>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</si>
  <si>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</si>
  <si>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</si>
  <si>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</si>
  <si>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</si>
  <si>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</si>
  <si>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</si>
  <si>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</si>
  <si>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</si>
  <si>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</si>
  <si>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</si>
  <si>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</si>
  <si>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</si>
  <si>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</si>
  <si>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</si>
  <si>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</si>
  <si>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</si>
  <si>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</si>
  <si>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</si>
  <si>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</si>
  <si>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</si>
  <si>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</si>
  <si>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</si>
  <si>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</si>
  <si>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</si>
  <si>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</si>
  <si>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</si>
  <si>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</si>
  <si>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</si>
  <si>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</si>
  <si>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</si>
  <si>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</si>
  <si>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</si>
  <si>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</si>
  <si>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</si>
  <si>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</si>
  <si>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</si>
  <si>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</si>
  <si>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</si>
  <si>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</si>
  <si>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</si>
  <si>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</si>
  <si>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</si>
  <si>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</si>
  <si>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</si>
  <si>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</si>
  <si>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</si>
  <si>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</si>
  <si>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</si>
  <si>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</si>
  <si>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</si>
  <si>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</si>
  <si>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</si>
  <si>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</si>
  <si>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</si>
  <si>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</si>
  <si>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</si>
  <si>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</si>
  <si>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</si>
  <si>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</si>
  <si>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</si>
  <si>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</si>
  <si>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</si>
  <si>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</si>
  <si>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</si>
  <si>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</si>
  <si>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</si>
  <si>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</si>
  <si>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</si>
  <si>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</si>
  <si>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</si>
  <si>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</si>
  <si>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</si>
  <si>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</si>
  <si>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</si>
  <si>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</si>
  <si>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</si>
  <si>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</si>
  <si>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</si>
  <si>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</si>
  <si>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</si>
  <si>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</si>
  <si>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</si>
  <si>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</si>
  <si>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</si>
  <si>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</si>
  <si>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</si>
  <si>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</si>
  <si>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</si>
  <si>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</si>
  <si>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</si>
  <si>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</si>
  <si>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</si>
  <si>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</si>
  <si>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</si>
  <si>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</si>
  <si>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</si>
  <si>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</si>
  <si>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</si>
  <si>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</si>
  <si>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</si>
  <si>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</si>
  <si>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</si>
  <si>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</si>
  <si>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</si>
  <si>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</si>
  <si>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</si>
  <si>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</si>
  <si>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</si>
  <si>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</si>
  <si>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</si>
  <si>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</si>
  <si>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</si>
  <si>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</si>
  <si>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</si>
  <si>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</si>
  <si>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</si>
  <si>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</si>
  <si>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</si>
  <si>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</si>
  <si>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</si>
  <si>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</si>
  <si>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</si>
  <si>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</si>
  <si>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</si>
  <si>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</si>
  <si>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</si>
  <si>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</si>
  <si>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</si>
  <si>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</si>
  <si>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</si>
  <si>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</si>
  <si>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</si>
  <si>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</si>
  <si>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</si>
  <si>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</si>
  <si>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</si>
  <si>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</si>
  <si>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</si>
  <si>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</si>
  <si>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</si>
  <si>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</si>
  <si>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</si>
  <si>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</si>
  <si>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</si>
  <si>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</si>
  <si>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</si>
  <si>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</si>
  <si>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</si>
  <si>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</si>
  <si>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</si>
  <si>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</si>
  <si>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</si>
  <si>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</si>
  <si>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</si>
  <si>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</si>
  <si>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</si>
  <si>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</si>
  <si>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</si>
  <si>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</si>
  <si>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</si>
  <si>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</si>
  <si>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</si>
  <si>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</si>
  <si>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</si>
  <si>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</si>
  <si>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</si>
  <si>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</si>
  <si>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</si>
  <si>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</si>
  <si>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</si>
  <si>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</si>
  <si>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</si>
  <si>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</si>
  <si>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</si>
  <si>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</si>
  <si>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</si>
  <si>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</si>
  <si>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</si>
  <si>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</si>
  <si>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</si>
  <si>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</si>
  <si>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</si>
  <si>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</si>
  <si>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</si>
  <si>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</si>
  <si>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</si>
  <si>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</si>
  <si>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</si>
  <si>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</si>
  <si>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</si>
  <si>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</si>
  <si>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</si>
  <si>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</si>
  <si>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</si>
  <si>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</si>
  <si>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</si>
  <si>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</si>
  <si>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</si>
  <si>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</si>
  <si>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</si>
  <si>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</si>
  <si>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</si>
  <si>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</si>
  <si>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</si>
  <si>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</si>
  <si>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</si>
  <si>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</si>
  <si>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</si>
  <si>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</si>
  <si>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</si>
  <si>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</si>
  <si>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</si>
  <si>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</si>
  <si>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</si>
  <si>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</si>
  <si>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</si>
  <si>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</si>
  <si>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</si>
  <si>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</si>
  <si>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</si>
  <si>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</si>
  <si>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</si>
  <si>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</si>
  <si>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</si>
  <si>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</si>
  <si>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</si>
  <si>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</si>
  <si>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</si>
  <si>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</si>
  <si>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</si>
  <si>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</si>
  <si>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</si>
  <si>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</si>
  <si>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</si>
  <si>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</si>
  <si>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</si>
  <si>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</si>
  <si>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</si>
  <si>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</si>
  <si>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</si>
  <si>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</si>
  <si>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</si>
  <si>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</si>
  <si>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</si>
  <si>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</si>
  <si>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</si>
  <si>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</si>
  <si>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</si>
  <si>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</si>
  <si>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</si>
  <si>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</si>
  <si>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</si>
  <si>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</si>
  <si>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</si>
  <si>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</si>
  <si>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</si>
  <si>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</si>
  <si>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</si>
  <si>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</si>
  <si>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</si>
  <si>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</si>
  <si>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</si>
  <si>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</si>
  <si>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</si>
  <si>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</si>
  <si>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</si>
  <si>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</si>
  <si>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</si>
  <si>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</si>
  <si>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</si>
  <si>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</si>
  <si>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</si>
  <si>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</si>
  <si>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</si>
  <si>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</si>
  <si>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</si>
  <si>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</si>
  <si>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</si>
  <si>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</si>
  <si>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</si>
  <si>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</si>
  <si>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</si>
  <si>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</si>
  <si>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</si>
  <si>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</si>
  <si>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</si>
  <si>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</si>
  <si>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</si>
  <si>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</si>
  <si>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</si>
  <si>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</si>
  <si>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</si>
  <si>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</si>
  <si>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</si>
  <si>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</si>
  <si>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</si>
  <si>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</si>
  <si>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</si>
  <si>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</si>
  <si>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</si>
  <si>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</si>
  <si>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</si>
  <si>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</si>
  <si>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</si>
  <si>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</si>
  <si>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</si>
  <si>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</si>
  <si>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</si>
  <si>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</si>
  <si>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</si>
  <si>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</si>
  <si>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</si>
  <si>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</si>
  <si>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</si>
  <si>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</si>
  <si>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</si>
  <si>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</si>
  <si>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</si>
  <si>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</si>
  <si>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</si>
  <si>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</si>
  <si>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</si>
  <si>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</si>
  <si>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</si>
  <si>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</si>
  <si>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</si>
  <si>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</si>
  <si>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</si>
  <si>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</si>
  <si>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</si>
  <si>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</si>
  <si>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</si>
  <si>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</si>
  <si>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</si>
  <si>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</si>
  <si>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</si>
  <si>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</si>
  <si>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</si>
  <si>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</si>
  <si>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</si>
  <si>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</si>
  <si>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</si>
  <si>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</si>
  <si>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</si>
  <si>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</si>
  <si>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</si>
  <si>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</si>
  <si>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</si>
  <si>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</si>
  <si>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</si>
  <si>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</si>
  <si>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</si>
  <si>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</si>
  <si>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</si>
  <si>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</si>
  <si>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</si>
  <si>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</si>
  <si>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</si>
  <si>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</si>
  <si>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</si>
  <si>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</si>
  <si>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</si>
  <si>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</si>
  <si>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</si>
  <si>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</si>
  <si>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</si>
  <si>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</si>
  <si>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</si>
  <si>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</si>
  <si>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</si>
  <si>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</si>
  <si>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</si>
  <si>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</si>
  <si>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</si>
  <si>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</si>
  <si>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</si>
  <si>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</si>
  <si>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</si>
  <si>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</si>
  <si>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</si>
  <si>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</si>
  <si>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</si>
  <si>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</si>
  <si>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</si>
  <si>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</si>
  <si>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</si>
  <si>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</si>
  <si>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</si>
  <si>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</si>
  <si>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</si>
  <si>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</si>
  <si>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</si>
  <si>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</si>
  <si>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</si>
  <si>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</si>
  <si>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</si>
  <si>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</si>
  <si>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</si>
  <si>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</si>
  <si>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</si>
  <si>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</si>
  <si>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</si>
  <si>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</si>
  <si>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</si>
  <si>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</si>
  <si>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</si>
  <si>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</si>
  <si>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</si>
  <si>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</si>
  <si>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</si>
  <si>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</si>
  <si>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</si>
  <si>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</si>
  <si>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</si>
  <si>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</si>
  <si>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</si>
  <si>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</si>
  <si>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</si>
  <si>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</si>
  <si>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</si>
  <si>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</si>
  <si>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</si>
  <si>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</si>
  <si>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</si>
  <si>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</si>
  <si>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</si>
  <si>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</si>
  <si>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</si>
  <si>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</si>
  <si>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</si>
  <si>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</si>
  <si>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</si>
  <si>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</si>
  <si>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</si>
  <si>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</si>
  <si>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</si>
  <si>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</si>
  <si>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</si>
  <si>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</si>
  <si>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</si>
  <si>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</si>
  <si>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</si>
  <si>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</si>
  <si>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</si>
  <si>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</si>
  <si>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</si>
  <si>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</si>
  <si>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</si>
  <si>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</si>
  <si>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</si>
  <si>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</si>
  <si>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</si>
  <si>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</si>
  <si>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</si>
  <si>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</si>
  <si>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</si>
  <si>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</si>
  <si>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</si>
  <si>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</si>
  <si>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</si>
  <si>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</si>
  <si>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</si>
  <si>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</si>
  <si>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</si>
  <si>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</si>
  <si>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</si>
  <si>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</si>
  <si>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</si>
  <si>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</si>
  <si>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</si>
  <si>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</si>
  <si>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</si>
  <si>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</si>
  <si>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</si>
  <si>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</si>
  <si>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</si>
  <si>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</si>
  <si>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</si>
  <si>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</si>
  <si>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</si>
  <si>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</si>
  <si>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</si>
  <si>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</si>
  <si>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</si>
  <si>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</si>
  <si>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</si>
  <si>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</si>
  <si>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</si>
  <si>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</si>
  <si>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</si>
  <si>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</si>
  <si>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</si>
  <si>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</si>
  <si>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</si>
  <si>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</si>
  <si>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</si>
  <si>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</si>
  <si>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</si>
  <si>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</si>
  <si>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</si>
  <si>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</si>
  <si>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</si>
  <si>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</si>
  <si>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</si>
  <si>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</si>
  <si>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</si>
  <si>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</si>
  <si>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</si>
  <si>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</si>
  <si>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</si>
  <si>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</si>
  <si>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</si>
  <si>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</si>
  <si>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</si>
  <si>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</si>
  <si>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</si>
  <si>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</si>
  <si>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</si>
  <si>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</si>
  <si>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</si>
  <si>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</si>
  <si>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</si>
  <si>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</si>
  <si>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</si>
  <si>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</si>
  <si>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</si>
  <si>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</si>
  <si>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</si>
  <si>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</si>
  <si>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</si>
  <si>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</si>
  <si>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</si>
  <si>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</si>
  <si>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</si>
  <si>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</si>
  <si>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</si>
  <si>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</si>
  <si>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</si>
  <si>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</si>
  <si>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</si>
  <si>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</si>
  <si>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</si>
  <si>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</si>
  <si>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</si>
  <si>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</si>
  <si>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</si>
  <si>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</si>
  <si>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</si>
  <si>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</si>
  <si>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</si>
  <si>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</si>
  <si>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</si>
  <si>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</si>
  <si>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</si>
  <si>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</si>
  <si>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</si>
  <si>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</si>
  <si>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</si>
  <si>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</si>
  <si>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</si>
  <si>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</si>
  <si>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</si>
  <si>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</si>
  <si>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</si>
  <si>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</si>
  <si>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</si>
  <si>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</si>
  <si>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</si>
  <si>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</si>
  <si>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</si>
  <si>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</si>
  <si>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</si>
  <si>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</si>
  <si>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</si>
  <si>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</si>
  <si>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</si>
  <si>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</si>
  <si>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</si>
  <si>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</si>
  <si>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</si>
  <si>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</si>
  <si>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</si>
  <si>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</si>
  <si>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</si>
  <si>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</si>
  <si>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</si>
  <si>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</si>
  <si>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</si>
  <si>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</si>
  <si>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</si>
  <si>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</si>
  <si>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</si>
  <si>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</si>
  <si>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</si>
  <si>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</si>
  <si>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</si>
  <si>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</si>
  <si>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</si>
  <si>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</si>
  <si>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</si>
  <si>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</si>
  <si>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</si>
  <si>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</si>
  <si>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</si>
  <si>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</si>
  <si>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</si>
  <si>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</si>
  <si>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</si>
  <si>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</si>
  <si>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</si>
  <si>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</si>
  <si>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</si>
  <si>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</si>
  <si>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</si>
  <si>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</si>
  <si>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</si>
  <si>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</si>
  <si>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</si>
  <si>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</si>
  <si>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</si>
  <si>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</si>
  <si>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</si>
  <si>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</si>
  <si>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</si>
  <si>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</si>
  <si>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</si>
  <si>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</si>
  <si>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</si>
  <si>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</si>
  <si>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</si>
  <si>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</si>
  <si>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</si>
  <si>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</si>
  <si>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</si>
  <si>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</si>
  <si>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</si>
  <si>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</si>
  <si>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</si>
  <si>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</si>
  <si>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</si>
  <si>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</si>
  <si>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</si>
  <si>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</si>
  <si>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</si>
  <si>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</si>
  <si>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</si>
  <si>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</si>
  <si>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</si>
  <si>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</si>
  <si>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</si>
  <si>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</si>
  <si>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</si>
  <si>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</si>
  <si>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</si>
  <si>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</si>
  <si>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</si>
  <si>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</si>
  <si>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</si>
  <si>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</si>
  <si>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</si>
  <si>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</si>
  <si>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</si>
  <si>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</si>
  <si>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</si>
  <si>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</si>
  <si>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</si>
  <si>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</si>
  <si>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</si>
  <si>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</si>
  <si>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</si>
  <si>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</si>
  <si>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</si>
  <si>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</si>
  <si>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</si>
  <si>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</si>
  <si>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</si>
  <si>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</si>
  <si>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</si>
  <si>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</si>
  <si>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</si>
  <si>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</si>
  <si>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</si>
  <si>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</si>
  <si>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</si>
  <si>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</si>
  <si>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</si>
  <si>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</si>
  <si>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</si>
  <si>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</si>
  <si>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</si>
  <si>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</si>
  <si>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</si>
  <si>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</si>
  <si>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</si>
  <si>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</si>
  <si>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</si>
  <si>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</si>
  <si>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</si>
  <si>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</si>
  <si>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</si>
  <si>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</si>
  <si>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</si>
  <si>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</si>
  <si>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</si>
  <si>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</si>
  <si>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</si>
  <si>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</si>
  <si>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</si>
  <si>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</si>
  <si>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</si>
  <si>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</si>
  <si>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</si>
  <si>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</si>
  <si>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</si>
  <si>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</si>
  <si>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</si>
  <si>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</si>
  <si>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</si>
  <si>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</si>
  <si>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</si>
  <si>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</si>
  <si>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</si>
  <si>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</si>
  <si>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</si>
  <si>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</si>
  <si>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</si>
  <si>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</si>
  <si>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</si>
  <si>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</si>
  <si>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</si>
  <si>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</si>
  <si>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</si>
  <si>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</si>
  <si>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</si>
  <si>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</si>
  <si>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</si>
  <si>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</si>
  <si>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</si>
  <si>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</si>
  <si>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</si>
  <si>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</si>
  <si>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</si>
  <si>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</si>
  <si>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</si>
  <si>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</si>
  <si>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</si>
  <si>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</si>
  <si>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</si>
  <si>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</si>
  <si>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</si>
  <si>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</si>
  <si>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</si>
  <si>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</si>
  <si>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</si>
  <si>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</si>
  <si>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</si>
  <si>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</si>
  <si>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</si>
  <si>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</si>
  <si>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</si>
  <si>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</si>
  <si>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</si>
  <si>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</si>
  <si>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</si>
  <si>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</si>
  <si>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</si>
  <si>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</si>
  <si>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</si>
  <si>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</si>
  <si>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</si>
  <si>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</si>
  <si>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</si>
  <si>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</si>
  <si>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</si>
  <si>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</si>
  <si>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</si>
  <si>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</si>
  <si>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</si>
  <si>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</si>
  <si>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</si>
  <si>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</si>
  <si>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</si>
  <si>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</si>
  <si>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</si>
  <si>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</si>
  <si>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</si>
  <si>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</si>
  <si>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</si>
  <si>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</si>
  <si>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</si>
  <si>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</si>
  <si>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</si>
  <si>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</si>
  <si>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</si>
  <si>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</si>
  <si>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</si>
  <si>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</si>
  <si>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</si>
  <si>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</si>
  <si>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</si>
  <si>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</si>
  <si>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</si>
  <si>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</si>
  <si>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</si>
  <si>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</si>
  <si>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</si>
  <si>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</si>
  <si>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</si>
  <si>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</si>
  <si>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</si>
  <si>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</si>
  <si>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</si>
  <si>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</si>
  <si>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</si>
  <si>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</si>
  <si>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</si>
  <si>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</si>
  <si>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</si>
  <si>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</si>
  <si>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</si>
  <si>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</si>
  <si>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</si>
  <si>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</si>
  <si>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</si>
  <si>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</si>
  <si>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</si>
  <si>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</si>
  <si>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</si>
  <si>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</si>
  <si>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</si>
  <si>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</si>
  <si>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</si>
  <si>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</si>
  <si>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</si>
  <si>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</si>
  <si>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</si>
  <si>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</si>
  <si>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</si>
  <si>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</si>
  <si>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</si>
  <si>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</si>
  <si>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</si>
  <si>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</si>
  <si>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</si>
  <si>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</si>
  <si>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</si>
  <si>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</si>
  <si>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</si>
  <si>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</si>
  <si>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</si>
  <si>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</si>
  <si>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</si>
  <si>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</si>
  <si>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</si>
  <si>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</si>
  <si>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</si>
  <si>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</si>
  <si>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</si>
  <si>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</si>
  <si>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</si>
  <si>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</si>
  <si>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</si>
  <si>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</si>
  <si>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</si>
  <si>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</si>
  <si>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</si>
  <si>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</si>
  <si>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</si>
  <si>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</si>
  <si>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</si>
  <si>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</si>
  <si>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</si>
  <si>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</si>
  <si>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</si>
  <si>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</si>
  <si>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</si>
  <si>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</si>
  <si>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</si>
  <si>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</si>
  <si>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</si>
  <si>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</si>
  <si>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</si>
  <si>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</si>
  <si>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</si>
  <si>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</si>
  <si>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</si>
  <si>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</si>
  <si>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</si>
  <si>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</si>
  <si>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</si>
  <si>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</si>
  <si>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</si>
  <si>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</si>
  <si>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</si>
  <si>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</si>
  <si>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</si>
  <si>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</si>
  <si>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</si>
  <si>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</si>
  <si>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</si>
  <si>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</si>
  <si>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</si>
  <si>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</si>
  <si>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</si>
  <si>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</si>
  <si>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</si>
  <si>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</si>
  <si>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</si>
  <si>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</si>
  <si>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</si>
  <si>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</si>
  <si>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</si>
  <si>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</si>
  <si>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</si>
  <si>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</si>
  <si>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</si>
  <si>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</si>
  <si>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</si>
  <si>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</si>
  <si>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</si>
  <si>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</si>
  <si>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</si>
  <si>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</si>
  <si>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</si>
  <si>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</si>
  <si>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</si>
  <si>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</si>
  <si>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</si>
  <si>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</si>
  <si>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</si>
  <si>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</si>
  <si>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</si>
  <si>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</si>
  <si>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</si>
  <si>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</si>
  <si>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</si>
  <si>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</si>
  <si>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</si>
  <si>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</si>
  <si>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</si>
  <si>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</si>
  <si>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</si>
  <si>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</si>
  <si>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</si>
  <si>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</si>
  <si>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</si>
  <si>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</si>
  <si>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</si>
  <si>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</si>
  <si>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</si>
  <si>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</si>
  <si>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</si>
  <si>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</si>
  <si>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</si>
  <si>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</si>
  <si>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</si>
  <si>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</si>
  <si>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</si>
  <si>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</si>
  <si>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</si>
  <si>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</si>
  <si>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</si>
  <si>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</si>
  <si>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</si>
  <si>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</si>
  <si>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</si>
  <si>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</si>
  <si>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</si>
  <si>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</si>
  <si>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</si>
  <si>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</si>
  <si>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</si>
  <si>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</si>
  <si>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</si>
  <si>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</si>
  <si>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</si>
  <si>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</si>
  <si>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</si>
  <si>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</si>
  <si>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</si>
  <si>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</si>
  <si>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</si>
  <si>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</si>
  <si>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</si>
  <si>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</si>
  <si>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</si>
  <si>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</si>
  <si>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</si>
  <si>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</si>
  <si>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</si>
  <si>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</si>
  <si>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</si>
  <si>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</si>
  <si>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</si>
  <si>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</si>
  <si>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</si>
  <si>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</si>
  <si>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</si>
  <si>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</si>
  <si>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</si>
  <si>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</si>
  <si>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</si>
  <si>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</si>
  <si>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</si>
  <si>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</si>
  <si>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</si>
  <si>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</si>
  <si>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</si>
  <si>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</si>
  <si>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</si>
  <si>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</si>
  <si>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</si>
  <si>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</si>
  <si>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</si>
  <si>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</si>
  <si>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</si>
  <si>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</si>
  <si>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</si>
  <si>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</si>
  <si>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</si>
  <si>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</si>
  <si>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</si>
  <si>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</si>
  <si>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</si>
  <si>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</si>
  <si>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</si>
  <si>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</si>
  <si>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</si>
  <si>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</si>
  <si>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</si>
  <si>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</si>
  <si>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</si>
  <si>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</si>
  <si>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</si>
  <si>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</si>
  <si>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</si>
  <si>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</si>
  <si>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</si>
  <si>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</si>
  <si>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</si>
  <si>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</si>
  <si>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</si>
  <si>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</si>
  <si>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</si>
  <si>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</si>
  <si>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</si>
  <si>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</si>
  <si>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</si>
  <si>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</si>
  <si>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</si>
  <si>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</si>
  <si>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</si>
  <si>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</si>
  <si>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</si>
  <si>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</si>
  <si>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</si>
  <si>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</si>
  <si>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</si>
  <si>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</si>
  <si>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</si>
  <si>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</si>
  <si>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</si>
  <si>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</si>
  <si>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</si>
  <si>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</si>
  <si>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</si>
  <si>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</si>
  <si>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</si>
  <si>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</si>
  <si>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</si>
  <si>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</si>
  <si>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</si>
  <si>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</si>
  <si>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</si>
  <si>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</si>
  <si>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</si>
  <si>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</si>
  <si>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</si>
  <si>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</si>
  <si>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</si>
  <si>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</si>
  <si>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</si>
  <si>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</si>
  <si>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</si>
  <si>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</si>
  <si>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</si>
  <si>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</si>
  <si>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</si>
  <si>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</si>
  <si>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</si>
  <si>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</si>
  <si>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</si>
  <si>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</si>
  <si>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</si>
  <si>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</si>
  <si>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</si>
  <si>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</si>
  <si>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</si>
  <si>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</si>
  <si>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</si>
  <si>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</si>
  <si>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</si>
  <si>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</si>
  <si>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</si>
  <si>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</si>
  <si>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</si>
  <si>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</si>
  <si>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</si>
  <si>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</si>
  <si>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</si>
  <si>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</si>
  <si>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</si>
  <si>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</si>
  <si>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</si>
  <si>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</si>
  <si>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</si>
  <si>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</si>
  <si>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</si>
  <si>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</si>
  <si>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</si>
  <si>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</si>
  <si>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</si>
  <si>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</si>
  <si>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</si>
  <si>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</si>
  <si>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</si>
  <si>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</si>
  <si>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</si>
  <si>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</si>
  <si>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</si>
  <si>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</si>
  <si>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</si>
  <si>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</si>
  <si>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</si>
  <si>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</si>
  <si>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</si>
  <si>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</si>
  <si>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</si>
  <si>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</si>
  <si>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</si>
  <si>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</si>
  <si>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</si>
  <si>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</si>
  <si>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</si>
  <si>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</si>
  <si>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</si>
  <si>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</si>
  <si>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</si>
  <si>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</si>
  <si>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</si>
  <si>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</si>
  <si>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</si>
  <si>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</si>
  <si>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</si>
  <si>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</si>
  <si>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</si>
  <si>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</si>
  <si>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</si>
  <si>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</si>
  <si>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</si>
  <si>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</si>
  <si>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</si>
  <si>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</si>
  <si>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</si>
  <si>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</si>
  <si>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</si>
  <si>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</si>
  <si>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</si>
  <si>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</si>
  <si>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</si>
  <si>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</si>
  <si>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</si>
  <si>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</si>
  <si>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</si>
  <si>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</si>
  <si>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</si>
  <si>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</si>
  <si>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</si>
  <si>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</si>
  <si>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</si>
  <si>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</si>
  <si>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</si>
  <si>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</si>
  <si>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</si>
  <si>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</si>
  <si>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</si>
  <si>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</si>
  <si>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</si>
  <si>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</si>
  <si>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</si>
  <si>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</si>
  <si>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</si>
  <si>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</si>
  <si>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</si>
  <si>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</si>
  <si>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</si>
  <si>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</si>
  <si>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</si>
  <si>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</si>
  <si>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</si>
  <si>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</si>
  <si>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</si>
  <si>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</si>
  <si>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</si>
  <si>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</si>
  <si>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</si>
  <si>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</si>
  <si>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</si>
  <si>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</si>
  <si>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</si>
  <si>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</si>
  <si>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</si>
  <si>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</si>
  <si>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</si>
  <si>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</si>
  <si>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</si>
  <si>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</si>
  <si>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</si>
  <si>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</si>
  <si>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</si>
  <si>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</si>
  <si>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</si>
  <si>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</si>
  <si>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</si>
  <si>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</si>
  <si>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</si>
  <si>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</si>
  <si>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</si>
  <si>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</si>
  <si>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</si>
  <si>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</si>
  <si>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</si>
  <si>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</si>
  <si>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</si>
  <si>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</si>
  <si>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</si>
  <si>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</si>
  <si>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</si>
  <si>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</si>
  <si>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</si>
  <si>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</si>
  <si>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</si>
  <si>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</si>
  <si>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</si>
  <si>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</si>
  <si>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</si>
  <si>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</si>
  <si>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</si>
  <si>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</si>
  <si>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</si>
  <si>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</si>
  <si>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</si>
  <si>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</si>
  <si>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</si>
  <si>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</si>
  <si>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</si>
  <si>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</si>
  <si>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</si>
  <si>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</si>
  <si>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</si>
  <si>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</si>
  <si>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</si>
  <si>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</si>
  <si>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</si>
  <si>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</si>
  <si>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</si>
  <si>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</si>
  <si>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</si>
  <si>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</si>
  <si>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</si>
  <si>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</si>
  <si>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</si>
  <si>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</si>
  <si>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</si>
  <si>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</si>
  <si>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</si>
  <si>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</si>
  <si>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</si>
  <si>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</si>
  <si>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</si>
  <si>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</si>
  <si>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</si>
  <si>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</si>
  <si>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</si>
  <si>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</si>
  <si>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</si>
  <si>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</si>
  <si>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</si>
  <si>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</si>
  <si>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</si>
  <si>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</si>
  <si>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</si>
  <si>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</si>
  <si>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</si>
  <si>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</si>
  <si>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</si>
  <si>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</si>
  <si>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</si>
  <si>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</si>
  <si>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</si>
  <si>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</si>
  <si>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</si>
  <si>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</si>
  <si>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</si>
  <si>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</si>
  <si>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</si>
  <si>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</si>
  <si>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</si>
  <si>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</si>
  <si>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</si>
  <si>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</si>
  <si>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</si>
  <si>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</si>
  <si>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</si>
  <si>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</si>
  <si>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</si>
  <si>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</si>
  <si>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</si>
  <si>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</si>
  <si>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</si>
  <si>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</si>
  <si>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</si>
  <si>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</si>
  <si>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</si>
  <si>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</si>
  <si>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</si>
  <si>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</si>
  <si>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</si>
  <si>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</si>
  <si>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</si>
  <si>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</si>
  <si>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</si>
  <si>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</si>
  <si>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</si>
  <si>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</si>
  <si>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</si>
  <si>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</si>
  <si>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</si>
  <si>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</si>
  <si>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</si>
  <si>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</si>
  <si>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</si>
  <si>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</si>
  <si>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</si>
  <si>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</si>
  <si>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</si>
  <si>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</si>
  <si>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</si>
  <si>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</si>
  <si>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</si>
  <si>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</si>
  <si>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</si>
  <si>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</si>
  <si>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</si>
  <si>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</si>
  <si>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</si>
  <si>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</si>
  <si>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</si>
  <si>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</si>
  <si>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</si>
  <si>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</si>
  <si>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</si>
  <si>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</si>
  <si>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</si>
  <si>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</si>
  <si>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</si>
  <si>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</si>
  <si>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</si>
  <si>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</si>
  <si>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</si>
  <si>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</si>
  <si>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</si>
  <si>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</si>
  <si>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</si>
  <si>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</si>
  <si>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</si>
  <si>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</si>
  <si>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</si>
  <si>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</si>
  <si>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</si>
  <si>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</si>
  <si>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</si>
  <si>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</si>
  <si>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</si>
  <si>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</si>
  <si>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</si>
  <si>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</si>
  <si>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</si>
  <si>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</si>
  <si>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</si>
  <si>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</si>
  <si>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</si>
  <si>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</si>
  <si>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</si>
  <si>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</si>
  <si>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</si>
  <si>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</si>
  <si>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</si>
  <si>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</si>
  <si>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</si>
  <si>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</si>
  <si>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</si>
  <si>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</si>
  <si>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</si>
  <si>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</si>
  <si>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</si>
  <si>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</si>
  <si>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</si>
  <si>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</si>
  <si>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</si>
  <si>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</si>
  <si>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</si>
  <si>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</si>
  <si>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</si>
  <si>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</si>
  <si>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</si>
  <si>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</si>
  <si>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</si>
  <si>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</si>
  <si>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</si>
  <si>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</si>
  <si>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</si>
  <si>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</si>
  <si>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</si>
  <si>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</si>
  <si>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</si>
  <si>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</si>
  <si>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</si>
  <si>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</si>
  <si>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</si>
  <si>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</si>
  <si>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</si>
  <si>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</si>
  <si>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</si>
  <si>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</si>
  <si>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</si>
  <si>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</si>
  <si>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</si>
  <si>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</si>
  <si>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</si>
  <si>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</si>
  <si>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</si>
  <si>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</si>
  <si>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</si>
  <si>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</si>
  <si>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</si>
  <si>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</si>
  <si>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</si>
  <si>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</si>
  <si>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</si>
  <si>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</si>
  <si>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</si>
  <si>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</si>
  <si>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</si>
  <si>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</si>
  <si>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</si>
  <si>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</si>
  <si>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</si>
  <si>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</si>
  <si>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</si>
  <si>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</si>
  <si>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</si>
  <si>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</si>
  <si>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</si>
  <si>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</si>
  <si>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</si>
  <si>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</si>
  <si>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</si>
  <si>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</si>
  <si>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</si>
  <si>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</si>
  <si>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</si>
  <si>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</si>
  <si>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</si>
  <si>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</si>
  <si>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</si>
  <si>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</si>
  <si>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</si>
  <si>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</si>
  <si>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</si>
  <si>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</si>
  <si>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</si>
  <si>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</si>
  <si>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</si>
  <si>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</si>
  <si>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</si>
  <si>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</si>
  <si>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</si>
  <si>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</si>
  <si>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</si>
  <si>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</si>
  <si>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</si>
  <si>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</si>
  <si>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</si>
  <si>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</si>
  <si>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</si>
  <si>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</si>
  <si>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</si>
  <si>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</si>
  <si>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</si>
  <si>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</si>
  <si>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</si>
  <si>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</si>
  <si>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</si>
  <si>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</si>
  <si>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</si>
  <si>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</si>
  <si>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</si>
  <si>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</si>
  <si>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</si>
  <si>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</si>
  <si>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</si>
  <si>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</si>
  <si>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</si>
  <si>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</si>
  <si>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</si>
  <si>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</si>
  <si>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</si>
  <si>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</si>
  <si>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</si>
  <si>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</si>
  <si>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</si>
  <si>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</si>
  <si>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</si>
  <si>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</si>
  <si>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</si>
  <si>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</si>
  <si>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</si>
  <si>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</si>
  <si>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</si>
  <si>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</si>
  <si>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</si>
  <si>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</si>
  <si>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</si>
  <si>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</si>
  <si>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</si>
  <si>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</si>
  <si>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</si>
  <si>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</si>
  <si>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</si>
  <si>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</si>
  <si>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</si>
  <si>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</si>
  <si>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</si>
  <si>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</si>
  <si>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</si>
  <si>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</si>
  <si>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</si>
  <si>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</si>
  <si>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</si>
  <si>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</si>
  <si>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</si>
  <si>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</si>
  <si>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</si>
  <si>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</si>
  <si>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</si>
  <si>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</si>
  <si>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</si>
  <si>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</si>
  <si>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</si>
  <si>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</si>
  <si>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</si>
  <si>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</si>
  <si>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</si>
  <si>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</si>
  <si>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</si>
  <si>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</si>
  <si>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</si>
  <si>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</si>
  <si>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</si>
  <si>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</si>
  <si>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</si>
  <si>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</si>
  <si>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</si>
  <si>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</si>
  <si>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</si>
  <si>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</si>
  <si>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</si>
  <si>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</si>
  <si>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</si>
  <si>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</si>
  <si>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</si>
  <si>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</si>
  <si>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</si>
  <si>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</si>
  <si>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</si>
  <si>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</si>
  <si>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</si>
  <si>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</si>
  <si>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</si>
  <si>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</si>
  <si>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</si>
  <si>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</si>
  <si>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</si>
  <si>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</si>
  <si>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</si>
  <si>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</si>
  <si>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</si>
  <si>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</si>
  <si>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</si>
  <si>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</si>
  <si>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</si>
  <si>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</si>
  <si>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</si>
  <si>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</si>
  <si>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</si>
  <si>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</si>
  <si>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</si>
  <si>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</si>
  <si>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</si>
  <si>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</si>
  <si>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</si>
  <si>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</si>
  <si>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</si>
  <si>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</si>
  <si>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</si>
  <si>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</si>
  <si>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</si>
  <si>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</si>
  <si>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</si>
  <si>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</si>
  <si>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</si>
  <si>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</si>
  <si>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</si>
  <si>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</si>
  <si>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</si>
  <si>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</si>
  <si>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</si>
  <si>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</si>
  <si>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</si>
  <si>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</si>
  <si>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</si>
  <si>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</si>
  <si>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</si>
  <si>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</si>
  <si>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</si>
  <si>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</si>
  <si>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</si>
  <si>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</si>
  <si>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</si>
  <si>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</si>
  <si>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</si>
  <si>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</si>
  <si>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</si>
  <si>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</si>
  <si>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</si>
  <si>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</si>
  <si>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</si>
  <si>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</si>
  <si>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</si>
  <si>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</si>
  <si>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</si>
  <si>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</si>
  <si>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</si>
  <si>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</si>
  <si>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</si>
  <si>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</si>
  <si>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</si>
  <si>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</si>
  <si>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</si>
  <si>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</si>
  <si>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</si>
  <si>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</si>
  <si>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</si>
  <si>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</si>
  <si>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</si>
  <si>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</si>
  <si>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</si>
  <si>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</si>
  <si>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</si>
  <si>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</si>
  <si>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</si>
  <si>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</si>
  <si>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</si>
  <si>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</si>
  <si>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</si>
  <si>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</si>
  <si>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</si>
  <si>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</si>
  <si>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</si>
  <si>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</si>
  <si>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</si>
  <si>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</si>
  <si>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</si>
  <si>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</si>
  <si>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</si>
  <si>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</si>
  <si>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</si>
  <si>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</si>
  <si>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</si>
  <si>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</si>
  <si>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</si>
  <si>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</si>
  <si>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</si>
  <si>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</si>
  <si>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</si>
  <si>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</si>
  <si>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</si>
  <si>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</si>
  <si>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</si>
  <si>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</si>
  <si>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</si>
  <si>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</si>
  <si>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</si>
  <si>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</si>
  <si>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</si>
  <si>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</si>
  <si>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</si>
  <si>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</si>
  <si>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</si>
  <si>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</si>
  <si>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</si>
  <si>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</si>
  <si>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</si>
  <si>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</si>
  <si>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</si>
  <si>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</si>
  <si>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</si>
  <si>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</si>
  <si>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</si>
  <si>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</si>
  <si>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</si>
  <si>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</si>
  <si>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</si>
  <si>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</si>
  <si>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</si>
  <si>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</si>
  <si>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</si>
  <si>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</si>
  <si>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</si>
  <si>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</si>
  <si>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</si>
  <si>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</si>
  <si>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</si>
  <si>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</si>
  <si>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</si>
  <si>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</si>
  <si>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</si>
  <si>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</si>
  <si>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</si>
  <si>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</si>
  <si>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</si>
  <si>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</si>
  <si>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</si>
  <si>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</si>
  <si>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</si>
  <si>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</si>
  <si>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</si>
  <si>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</si>
  <si>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</si>
  <si>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</si>
  <si>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</si>
  <si>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</si>
  <si>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</si>
  <si>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</si>
  <si>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</si>
  <si>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</si>
  <si>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</si>
  <si>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</si>
  <si>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</si>
  <si>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</si>
  <si>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</si>
  <si>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</si>
  <si>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</si>
  <si>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</si>
  <si>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</si>
  <si>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</si>
  <si>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</si>
  <si>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</si>
  <si>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</si>
  <si>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</si>
  <si>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</si>
  <si>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</si>
  <si>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</si>
  <si>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</si>
  <si>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</si>
  <si>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</si>
  <si>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</si>
  <si>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</si>
  <si>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</si>
  <si>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</si>
  <si>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</si>
  <si>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</si>
  <si>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</si>
  <si>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</si>
  <si>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</si>
  <si>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</si>
  <si>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</si>
  <si>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</si>
  <si>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</si>
  <si>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</si>
  <si>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</si>
  <si>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</si>
  <si>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</si>
  <si>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</si>
  <si>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</si>
  <si>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</si>
  <si>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</si>
  <si>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</si>
  <si>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</si>
  <si>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</si>
  <si>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</si>
  <si>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</si>
  <si>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</si>
  <si>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</si>
  <si>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</si>
  <si>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</si>
  <si>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</si>
  <si>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</si>
  <si>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</si>
  <si>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</si>
  <si>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</si>
  <si>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</si>
  <si>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</si>
  <si>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</si>
  <si>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</si>
  <si>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</si>
  <si>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</si>
  <si>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</si>
  <si>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</si>
  <si>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</si>
  <si>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</si>
  <si>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</si>
  <si>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</si>
  <si>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</si>
  <si>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</si>
  <si>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</si>
  <si>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</si>
  <si>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</si>
  <si>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</si>
  <si>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</si>
  <si>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</si>
  <si>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</si>
  <si>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</si>
  <si>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</si>
  <si>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</si>
  <si>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</si>
  <si>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</si>
  <si>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</si>
  <si>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</si>
  <si>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</si>
  <si>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</si>
  <si>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</si>
  <si>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</si>
  <si>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</si>
  <si>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</si>
  <si>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</si>
  <si>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</si>
  <si>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</si>
  <si>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</si>
  <si>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</si>
  <si>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</si>
  <si>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</si>
  <si>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</si>
  <si>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</si>
  <si>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</si>
  <si>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</si>
  <si>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</si>
  <si>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</si>
  <si>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</si>
  <si>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</si>
  <si>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</si>
  <si>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</si>
  <si>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</si>
  <si>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</si>
  <si>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</si>
  <si>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</si>
  <si>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</si>
  <si>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</si>
  <si>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</si>
  <si>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</si>
  <si>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</si>
  <si>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</si>
  <si>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</si>
  <si>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</si>
  <si>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</si>
  <si>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</si>
  <si>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</si>
  <si>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</si>
  <si>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</si>
  <si>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</si>
  <si>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</si>
  <si>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</si>
  <si>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</si>
  <si>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</si>
  <si>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</si>
  <si>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</si>
  <si>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</si>
  <si>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</si>
  <si>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</si>
  <si>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</si>
  <si>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</si>
  <si>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</si>
  <si>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</si>
  <si>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</si>
  <si>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</si>
  <si>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</si>
  <si>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</si>
  <si>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</si>
  <si>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</si>
  <si>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</si>
  <si>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</si>
  <si>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</si>
  <si>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</si>
  <si>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</si>
  <si>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</si>
  <si>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</si>
  <si>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</si>
  <si>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</si>
  <si>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</si>
  <si>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</si>
  <si>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</si>
  <si>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</si>
  <si>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</si>
  <si>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</si>
  <si>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</si>
  <si>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</si>
  <si>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</si>
  <si>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</si>
  <si>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</si>
  <si>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</si>
  <si>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</si>
  <si>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</si>
  <si>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</si>
  <si>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</si>
  <si>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</si>
  <si>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</si>
  <si>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</si>
  <si>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</si>
  <si>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</si>
  <si>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</si>
  <si>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</si>
  <si>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</si>
  <si>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</si>
  <si>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</si>
  <si>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</si>
  <si>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</si>
  <si>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</si>
  <si>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</si>
  <si>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</si>
  <si>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</si>
  <si>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</si>
  <si>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</si>
  <si>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</si>
  <si>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</si>
  <si>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</si>
  <si>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</si>
  <si>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</si>
  <si>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</si>
  <si>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</si>
  <si>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</si>
  <si>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</si>
  <si>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</si>
  <si>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</si>
  <si>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</si>
  <si>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</si>
  <si>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</si>
  <si>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</si>
  <si>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</si>
  <si>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</si>
  <si>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</si>
  <si>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</si>
  <si>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</si>
  <si>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</si>
  <si>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</si>
  <si>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</si>
  <si>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</si>
  <si>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</si>
  <si>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</si>
  <si>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</si>
  <si>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</si>
  <si>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</si>
  <si>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</si>
  <si>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</si>
  <si>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</si>
  <si>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</si>
  <si>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</si>
  <si>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</si>
  <si>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</si>
  <si>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</si>
  <si>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</si>
  <si>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</si>
  <si>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</si>
  <si>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</si>
  <si>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</si>
  <si>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</si>
  <si>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</si>
  <si>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</si>
  <si>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</si>
  <si>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</si>
  <si>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</si>
  <si>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</si>
  <si>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</si>
  <si>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</si>
  <si>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</si>
  <si>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</si>
  <si>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</si>
  <si>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</si>
  <si>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</si>
  <si>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</si>
  <si>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</si>
  <si>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</si>
  <si>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</si>
  <si>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</si>
  <si>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</si>
  <si>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</si>
  <si>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</si>
  <si>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</si>
  <si>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</si>
  <si>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</si>
  <si>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</si>
  <si>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</si>
  <si>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</si>
  <si>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</si>
  <si>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</si>
  <si>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</si>
  <si>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</si>
  <si>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</si>
  <si>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</si>
  <si>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</si>
  <si>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</si>
  <si>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</si>
  <si>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</si>
  <si>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</si>
  <si>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</si>
  <si>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</si>
  <si>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</si>
  <si>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</si>
  <si>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</si>
  <si>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</si>
  <si>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</si>
  <si>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</si>
  <si>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</si>
  <si>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</si>
  <si>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</si>
  <si>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</si>
  <si>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</si>
  <si>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</si>
  <si>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</si>
  <si>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</si>
  <si>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</si>
  <si>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</si>
  <si>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</si>
  <si>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</si>
  <si>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</si>
  <si>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</si>
  <si>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</si>
  <si>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</si>
  <si>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</si>
  <si>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</si>
  <si>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</si>
  <si>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</si>
  <si>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</si>
  <si>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</si>
  <si>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</si>
  <si>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</si>
  <si>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</si>
  <si>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</si>
  <si>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</si>
  <si>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</si>
  <si>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</si>
  <si>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</si>
  <si>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</si>
  <si>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</si>
  <si>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</si>
  <si>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</si>
  <si>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</si>
  <si>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</si>
  <si>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</si>
  <si>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</si>
  <si>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</si>
  <si>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</si>
  <si>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</si>
  <si>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</si>
  <si>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</si>
  <si>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</si>
  <si>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</si>
  <si>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</si>
  <si>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</si>
  <si>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</si>
  <si>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</si>
  <si>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</si>
  <si>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</si>
  <si>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</si>
  <si>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</si>
  <si>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</si>
  <si>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</si>
  <si>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</si>
  <si>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</si>
  <si>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</si>
  <si>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</si>
  <si>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</si>
  <si>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</si>
  <si>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</si>
  <si>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</si>
  <si>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</si>
  <si>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</si>
  <si>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</si>
  <si>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</si>
  <si>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</si>
  <si>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</si>
  <si>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</si>
  <si>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</si>
  <si>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</si>
  <si>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</si>
  <si>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</si>
  <si>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</si>
  <si>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</si>
  <si>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</si>
  <si>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</si>
  <si>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</si>
  <si>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</si>
  <si>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</si>
  <si>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</si>
  <si>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</si>
  <si>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</si>
  <si>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</si>
  <si>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</si>
  <si>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</si>
  <si>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</si>
  <si>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</si>
  <si>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</si>
  <si>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</si>
  <si>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</si>
  <si>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</si>
  <si>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</si>
  <si>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</si>
  <si>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</si>
  <si>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</si>
  <si>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</si>
  <si>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</si>
  <si>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</si>
  <si>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</si>
  <si>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</si>
  <si>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</si>
  <si>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</si>
  <si>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</si>
  <si>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</si>
  <si>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</si>
  <si>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</si>
  <si>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</si>
  <si>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</si>
  <si>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</si>
  <si>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</si>
  <si>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</si>
  <si>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</si>
  <si>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</si>
  <si>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</si>
  <si>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</si>
  <si>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</si>
  <si>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</si>
  <si>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</si>
  <si>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</si>
  <si>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</si>
  <si>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</si>
  <si>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</si>
  <si>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</si>
  <si>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</si>
  <si>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</si>
  <si>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</si>
  <si>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</si>
  <si>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</si>
  <si>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</si>
  <si>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</si>
  <si>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</si>
  <si>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</si>
  <si>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</si>
  <si>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</si>
  <si>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</si>
  <si>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</si>
  <si>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</si>
  <si>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</si>
  <si>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</si>
  <si>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</si>
  <si>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</si>
  <si>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</si>
  <si>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</si>
  <si>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</si>
  <si>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</si>
  <si>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</si>
  <si>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</si>
  <si>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</si>
  <si>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</si>
  <si>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</si>
  <si>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</si>
  <si>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</si>
  <si>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</si>
  <si>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</si>
  <si>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</si>
  <si>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</si>
  <si>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</si>
  <si>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</si>
  <si>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</si>
  <si>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</si>
  <si>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</si>
  <si>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</si>
  <si>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</si>
  <si>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</si>
  <si>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</si>
  <si>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</si>
  <si>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</si>
  <si>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</si>
  <si>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</si>
  <si>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</si>
  <si>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</si>
  <si>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</si>
  <si>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</si>
  <si>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</si>
  <si>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</si>
  <si>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</si>
  <si>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</si>
  <si>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</si>
  <si>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</si>
  <si>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</si>
  <si>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</si>
  <si>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</si>
  <si>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</si>
  <si>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</si>
  <si>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</si>
  <si>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</si>
  <si>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</si>
  <si>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</si>
  <si>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</si>
  <si>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</si>
  <si>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</si>
  <si>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</si>
  <si>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</si>
  <si>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</si>
  <si>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</si>
  <si>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</si>
  <si>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</si>
  <si>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</si>
  <si>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</si>
  <si>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</si>
  <si>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</si>
  <si>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</si>
  <si>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</si>
  <si>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</si>
  <si>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</si>
  <si>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</si>
  <si>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</si>
  <si>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</si>
  <si>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</si>
  <si>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</si>
  <si>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</si>
  <si>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</si>
  <si>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</si>
  <si>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</si>
  <si>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</si>
  <si>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</si>
  <si>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</si>
  <si>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</si>
  <si>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</si>
  <si>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</si>
  <si>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</si>
  <si>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</si>
  <si>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</si>
  <si>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</si>
  <si>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</si>
  <si>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</si>
  <si>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</si>
  <si>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</si>
  <si>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</si>
  <si>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</si>
  <si>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</si>
  <si>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</si>
  <si>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</si>
  <si>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</si>
  <si>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</si>
  <si>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</si>
  <si>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</si>
  <si>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</si>
  <si>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</si>
  <si>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</si>
  <si>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</si>
  <si>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</si>
  <si>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</si>
  <si>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</si>
  <si>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</si>
  <si>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</si>
  <si>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</si>
  <si>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</si>
  <si>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</si>
  <si>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</si>
  <si>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</si>
  <si>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</si>
  <si>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</si>
  <si>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</si>
  <si>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</si>
  <si>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</si>
  <si>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</si>
  <si>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</si>
  <si>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</si>
  <si>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</si>
  <si>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</si>
  <si>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</si>
  <si>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</si>
  <si>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</si>
  <si>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</si>
  <si>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</si>
  <si>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</si>
  <si>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</si>
  <si>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</si>
  <si>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</si>
  <si>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</si>
  <si>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</si>
  <si>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</si>
  <si>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</si>
  <si>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</si>
  <si>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</si>
  <si>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</si>
  <si>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</si>
  <si>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</si>
  <si>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</si>
  <si>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</si>
  <si>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</si>
  <si>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</si>
  <si>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</si>
  <si>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</si>
  <si>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</si>
  <si>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</si>
  <si>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</si>
  <si>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</si>
  <si>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</si>
  <si>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</si>
  <si>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</si>
  <si>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</si>
  <si>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</si>
  <si>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</si>
  <si>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</si>
  <si>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</si>
  <si>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</si>
  <si>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</si>
  <si>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</si>
  <si>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</si>
  <si>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</si>
  <si>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</si>
  <si>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</si>
  <si>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</si>
  <si>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</si>
  <si>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</si>
  <si>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</si>
  <si>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</si>
  <si>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</si>
  <si>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</si>
  <si>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</si>
  <si>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</si>
  <si>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</si>
  <si>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</si>
  <si>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</si>
  <si>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</si>
  <si>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</si>
  <si>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</si>
  <si>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</si>
  <si>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</si>
  <si>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</si>
  <si>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</si>
  <si>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</si>
  <si>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</si>
  <si>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</si>
  <si>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</si>
  <si>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</si>
  <si>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</si>
  <si>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</si>
  <si>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</si>
  <si>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</si>
  <si>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</si>
  <si>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</si>
  <si>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</si>
  <si>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</si>
  <si>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</si>
  <si>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</si>
  <si>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</si>
  <si>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</si>
  <si>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</si>
  <si>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</si>
  <si>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</si>
  <si>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</si>
  <si>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</si>
  <si>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</si>
  <si>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</si>
  <si>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</si>
  <si>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</si>
  <si>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</si>
  <si>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</si>
  <si>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</si>
  <si>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</si>
  <si>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</si>
  <si>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</si>
  <si>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</si>
  <si>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</si>
  <si>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</si>
  <si>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</si>
  <si>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</si>
  <si>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</si>
  <si>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</si>
  <si>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</si>
  <si>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</si>
  <si>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</si>
  <si>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</si>
  <si>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</si>
  <si>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</si>
  <si>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</si>
  <si>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</si>
  <si>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</si>
  <si>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</si>
  <si>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</si>
  <si>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</si>
  <si>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</si>
  <si>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</si>
  <si>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</si>
  <si>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</si>
  <si>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</si>
  <si>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</si>
  <si>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</si>
  <si>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</si>
  <si>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</si>
  <si>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</si>
  <si>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</si>
  <si>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</si>
  <si>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</si>
  <si>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</si>
  <si>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</si>
  <si>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</si>
  <si>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</si>
  <si>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</si>
  <si>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</si>
  <si>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</si>
  <si>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</si>
  <si>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</si>
  <si>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</si>
  <si>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</si>
  <si>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</si>
  <si>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</si>
  <si>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</si>
  <si>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</si>
  <si>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</si>
  <si>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</si>
  <si>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</si>
  <si>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</si>
  <si>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</si>
  <si>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</si>
  <si>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</si>
  <si>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</si>
  <si>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</si>
  <si>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</si>
  <si>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</si>
  <si>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</si>
  <si>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</si>
  <si>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</si>
  <si>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</si>
  <si>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</si>
  <si>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</si>
  <si>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</si>
  <si>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</si>
  <si>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</si>
  <si>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</si>
  <si>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</si>
  <si>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</si>
  <si>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</si>
  <si>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</si>
  <si>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</si>
  <si>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</si>
  <si>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</si>
  <si>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</si>
  <si>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</si>
  <si>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</si>
  <si>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</si>
  <si>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</si>
  <si>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</si>
  <si>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</si>
  <si>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</si>
  <si>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</si>
  <si>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</si>
  <si>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</si>
  <si>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</si>
  <si>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</si>
  <si>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</si>
  <si>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</si>
  <si>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</si>
  <si>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</si>
  <si>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</si>
  <si>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</si>
  <si>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</si>
  <si>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</si>
  <si>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</si>
  <si>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</si>
  <si>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</si>
  <si>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</si>
  <si>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</si>
  <si>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</si>
  <si>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</si>
  <si>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</si>
  <si>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</si>
  <si>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</si>
  <si>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</si>
  <si>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</si>
  <si>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</si>
  <si>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</si>
  <si>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</si>
  <si>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</si>
  <si>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</si>
  <si>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</si>
  <si>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</si>
  <si>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</si>
  <si>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</si>
  <si>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</si>
  <si>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</si>
  <si>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</si>
  <si>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</si>
  <si>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</si>
  <si>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</si>
  <si>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</si>
  <si>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</si>
  <si>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</si>
  <si>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</si>
  <si>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</si>
  <si>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</si>
  <si>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</si>
  <si>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</si>
  <si>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</si>
  <si>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</si>
  <si>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</si>
  <si>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</si>
  <si>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</si>
  <si>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</si>
  <si>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</si>
  <si>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</si>
  <si>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</si>
  <si>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</si>
  <si>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</si>
  <si>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</si>
  <si>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</si>
  <si>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</si>
  <si>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</si>
  <si>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</si>
  <si>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</si>
  <si>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</si>
  <si>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</si>
  <si>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</si>
  <si>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</si>
  <si>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</si>
  <si>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</si>
  <si>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</si>
  <si>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</si>
  <si>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</si>
  <si>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</si>
  <si>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</si>
  <si>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</si>
  <si>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</si>
  <si>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</si>
  <si>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</si>
  <si>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</si>
  <si>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</si>
  <si>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</si>
  <si>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</si>
  <si>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</si>
  <si>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</si>
  <si>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</si>
  <si>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</si>
  <si>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</si>
  <si>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</si>
  <si>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</si>
  <si>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</si>
  <si>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</si>
  <si>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</si>
  <si>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</si>
  <si>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</si>
  <si>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</si>
  <si>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</si>
  <si>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</si>
  <si>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</si>
  <si>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</si>
  <si>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</si>
  <si>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</si>
  <si>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</si>
  <si>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</si>
  <si>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</si>
  <si>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</si>
  <si>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</si>
  <si>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</si>
  <si>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</si>
  <si>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</si>
  <si>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</si>
  <si>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</si>
  <si>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</si>
  <si>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</si>
  <si>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</si>
  <si>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</si>
  <si>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</si>
  <si>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</si>
  <si>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</si>
  <si>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</si>
  <si>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</si>
  <si>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</si>
  <si>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</si>
  <si>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</si>
  <si>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</si>
  <si>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</si>
  <si>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</si>
  <si>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</si>
  <si>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</si>
  <si>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</si>
  <si>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</si>
  <si>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</si>
  <si>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</si>
  <si>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</si>
  <si>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</si>
  <si>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</si>
  <si>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</si>
  <si>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</si>
  <si>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</si>
  <si>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</si>
  <si>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</si>
  <si>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</si>
  <si>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</si>
  <si>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</si>
  <si>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</si>
  <si>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</si>
  <si>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</si>
  <si>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</si>
  <si>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</si>
  <si>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</si>
  <si>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</si>
  <si>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</si>
  <si>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</si>
  <si>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</si>
  <si>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</si>
  <si>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</si>
  <si>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</si>
  <si>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</si>
  <si>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</si>
  <si>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</si>
  <si>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</si>
  <si>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</si>
  <si>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</si>
  <si>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</si>
  <si>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</si>
  <si>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</si>
  <si>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</si>
  <si>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</si>
  <si>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</si>
  <si>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</si>
  <si>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</si>
  <si>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</si>
  <si>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</si>
  <si>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</si>
  <si>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</si>
  <si>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</si>
  <si>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</si>
  <si>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</si>
  <si>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</si>
  <si>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</si>
  <si>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</si>
  <si>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</si>
  <si>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</si>
  <si>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</si>
  <si>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</si>
  <si>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</si>
  <si>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</si>
  <si>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</si>
  <si>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</si>
  <si>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</si>
  <si>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</si>
  <si>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</si>
  <si>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</si>
  <si>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</si>
  <si>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</si>
  <si>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</si>
  <si>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</si>
  <si>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</si>
  <si>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</si>
  <si>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</si>
  <si>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</si>
  <si>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</si>
  <si>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</si>
  <si>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</si>
  <si>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</si>
  <si>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</si>
  <si>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</si>
  <si>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</si>
  <si>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</si>
  <si>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</si>
  <si>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</si>
  <si>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</si>
  <si>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</si>
  <si>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</si>
  <si>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</si>
  <si>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</si>
  <si>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</si>
  <si>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</si>
  <si>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</si>
  <si>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</si>
  <si>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</si>
  <si>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</si>
  <si>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</si>
  <si>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</si>
  <si>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</si>
  <si>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</si>
  <si>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</si>
  <si>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</si>
  <si>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</si>
  <si>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</si>
  <si>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</si>
  <si>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</si>
  <si>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</si>
  <si>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</si>
  <si>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</si>
  <si>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</si>
  <si>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</si>
  <si>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</si>
  <si>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</si>
  <si>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</si>
  <si>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</si>
  <si>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</si>
  <si>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</si>
  <si>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</si>
  <si>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</si>
  <si>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</si>
  <si>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</si>
  <si>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</si>
  <si>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</si>
  <si>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</si>
  <si>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</si>
  <si>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</si>
  <si>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</si>
  <si>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</si>
  <si>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</si>
  <si>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</si>
  <si>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</si>
  <si>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</si>
  <si>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</si>
  <si>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</si>
  <si>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</si>
  <si>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</si>
  <si>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</si>
  <si>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</si>
  <si>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</si>
  <si>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</si>
  <si>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</si>
  <si>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</si>
  <si>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</si>
  <si>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</si>
  <si>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</si>
  <si>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</si>
  <si>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</si>
  <si>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</si>
  <si>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</si>
  <si>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</si>
  <si>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</si>
  <si>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</si>
  <si>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</si>
  <si>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</si>
  <si>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</si>
  <si>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</si>
  <si>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</si>
  <si>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</si>
  <si>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</si>
  <si>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</si>
  <si>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</si>
  <si>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</si>
  <si>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</si>
  <si>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</si>
  <si>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</si>
  <si>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</si>
  <si>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</si>
  <si>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</si>
  <si>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</si>
  <si>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</si>
  <si>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</si>
  <si>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</si>
  <si>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</si>
  <si>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</si>
  <si>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</si>
  <si>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</si>
  <si>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</si>
  <si>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</si>
  <si>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</si>
  <si>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</si>
  <si>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</si>
  <si>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</si>
  <si>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</si>
  <si>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</si>
  <si>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</si>
  <si>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</si>
  <si>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</si>
  <si>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</si>
  <si>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</si>
  <si>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</si>
  <si>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</si>
  <si>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</si>
  <si>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</si>
  <si>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</si>
  <si>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</si>
  <si>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</si>
  <si>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</si>
  <si>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</si>
  <si>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</si>
  <si>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</si>
  <si>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</si>
  <si>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</si>
  <si>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</si>
  <si>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</si>
  <si>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</si>
  <si>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</si>
  <si>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</si>
  <si>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</si>
  <si>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</si>
  <si>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</si>
  <si>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</si>
  <si>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</si>
  <si>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</si>
  <si>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</si>
  <si>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</si>
  <si>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</si>
  <si>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</si>
  <si>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</si>
  <si>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</si>
  <si>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</si>
  <si>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</si>
  <si>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</si>
  <si>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</si>
  <si>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</si>
  <si>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</si>
  <si>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</si>
  <si>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</si>
  <si>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</si>
  <si>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</si>
  <si>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</si>
  <si>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</si>
  <si>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</si>
  <si>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</si>
  <si>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</si>
  <si>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</si>
  <si>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</si>
  <si>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</si>
  <si>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</si>
  <si>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</si>
  <si>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</si>
  <si>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</si>
  <si>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</si>
  <si>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</si>
  <si>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</si>
  <si>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</si>
  <si>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</si>
  <si>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</si>
  <si>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</si>
  <si>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</si>
  <si>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</si>
  <si>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</si>
  <si>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</si>
  <si>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</si>
  <si>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</si>
  <si>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</si>
  <si>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</si>
  <si>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</si>
  <si>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</si>
  <si>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</si>
  <si>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</si>
  <si>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</si>
  <si>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</si>
  <si>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</si>
  <si>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</si>
  <si>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</si>
  <si>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</si>
  <si>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</si>
  <si>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</si>
  <si>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</si>
  <si>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</si>
  <si>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</si>
  <si>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</si>
  <si>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</si>
  <si>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</si>
  <si>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</si>
  <si>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</si>
  <si>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</si>
  <si>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</si>
  <si>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</si>
  <si>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</si>
  <si>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</si>
  <si>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</si>
  <si>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</si>
  <si>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</si>
  <si>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</si>
  <si>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</si>
  <si>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</si>
  <si>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</si>
  <si>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</si>
  <si>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</si>
  <si>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</si>
  <si>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</si>
  <si>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</si>
  <si>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</si>
  <si>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</si>
  <si>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</si>
  <si>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</si>
  <si>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</si>
  <si>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</si>
  <si>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</si>
  <si>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</si>
  <si>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</si>
  <si>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</si>
  <si>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</si>
  <si>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</si>
  <si>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</si>
  <si>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</si>
  <si>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</si>
  <si>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</si>
  <si>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</si>
  <si>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</si>
  <si>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</si>
  <si>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</si>
  <si>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</si>
  <si>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</si>
  <si>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</si>
  <si>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</si>
  <si>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</si>
  <si>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</si>
  <si>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</si>
  <si>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</si>
  <si>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</si>
  <si>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</si>
  <si>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</si>
  <si>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</si>
  <si>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</si>
  <si>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</si>
  <si>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</si>
  <si>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</si>
  <si>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</si>
  <si>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</si>
  <si>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</si>
  <si>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</si>
  <si>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</si>
  <si>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</si>
  <si>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</si>
  <si>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</si>
  <si>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</si>
  <si>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</si>
  <si>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</si>
  <si>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</si>
  <si>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</si>
  <si>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</si>
  <si>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</si>
  <si>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</si>
  <si>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</si>
  <si>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</si>
  <si>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</si>
  <si>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</si>
  <si>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</si>
  <si>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</si>
  <si>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</si>
  <si>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</si>
  <si>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</si>
  <si>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</si>
  <si>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</si>
  <si>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</si>
  <si>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</si>
  <si>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</si>
  <si>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</si>
  <si>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</si>
  <si>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</si>
  <si>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</si>
  <si>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</si>
  <si>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</si>
  <si>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</si>
  <si>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</si>
  <si>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</si>
  <si>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</si>
  <si>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</si>
  <si>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</si>
  <si>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</si>
  <si>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</si>
  <si>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</si>
  <si>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</si>
  <si>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</si>
  <si>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</si>
  <si>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</si>
  <si>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</si>
  <si>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</si>
  <si>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</si>
  <si>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</si>
  <si>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</si>
  <si>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</si>
  <si>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</si>
  <si>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</si>
  <si>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</si>
  <si>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</si>
  <si>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</si>
  <si>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</si>
  <si>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</si>
  <si>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</si>
  <si>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</si>
  <si>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</si>
  <si>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</si>
  <si>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</si>
  <si>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</si>
  <si>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</si>
  <si>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</si>
  <si>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</si>
  <si>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</si>
  <si>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</si>
  <si>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</si>
  <si>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</si>
  <si>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</si>
  <si>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</si>
  <si>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</si>
  <si>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</si>
  <si>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</si>
  <si>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</si>
  <si>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</si>
  <si>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</si>
  <si>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</si>
  <si>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</si>
  <si>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</si>
  <si>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</si>
  <si>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</si>
  <si>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</si>
  <si>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</si>
  <si>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</si>
  <si>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</si>
  <si>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</si>
  <si>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</si>
  <si>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</si>
  <si>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</si>
  <si>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</si>
  <si>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</si>
  <si>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</si>
  <si>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</si>
  <si>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</si>
  <si>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</si>
  <si>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</si>
  <si>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</si>
  <si>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</si>
  <si>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</si>
  <si>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</si>
  <si>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</si>
  <si>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</si>
  <si>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</si>
  <si>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</si>
  <si>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</si>
  <si>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</si>
  <si>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</si>
  <si>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</si>
  <si>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</si>
  <si>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</si>
  <si>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</si>
  <si>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</si>
  <si>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</si>
  <si>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</si>
  <si>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</si>
  <si>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</si>
  <si>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</si>
  <si>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</si>
  <si>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</si>
  <si>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</si>
  <si>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</si>
  <si>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</si>
  <si>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</si>
  <si>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</si>
  <si>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</si>
  <si>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</si>
  <si>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</si>
  <si>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</si>
  <si>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</si>
  <si>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</si>
  <si>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</si>
  <si>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</si>
  <si>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</si>
  <si>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</si>
  <si>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</si>
  <si>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</si>
  <si>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</si>
  <si>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</si>
  <si>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</si>
  <si>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</si>
  <si>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</si>
  <si>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</si>
  <si>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</si>
  <si>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</si>
  <si>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</si>
  <si>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</si>
  <si>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</si>
  <si>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</si>
  <si>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</si>
  <si>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</si>
  <si>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</si>
  <si>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</si>
  <si>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</si>
  <si>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</si>
  <si>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</si>
  <si>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</si>
  <si>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</si>
  <si>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</si>
  <si>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</si>
  <si>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</si>
  <si>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</si>
  <si>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</si>
  <si>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</si>
  <si>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</si>
  <si>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</si>
  <si>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</si>
  <si>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</si>
  <si>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</si>
  <si>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</si>
  <si>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</si>
  <si>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</si>
  <si>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</si>
  <si>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</si>
  <si>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</si>
  <si>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</si>
  <si>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</si>
  <si>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</si>
  <si>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</si>
  <si>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</si>
  <si>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</si>
  <si>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</si>
  <si>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</si>
  <si>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</si>
  <si>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</si>
  <si>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</si>
  <si>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</si>
  <si>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</si>
  <si>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</si>
  <si>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</si>
  <si>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</si>
  <si>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</si>
  <si>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</si>
  <si>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</si>
  <si>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</si>
  <si>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</si>
  <si>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</si>
  <si>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</si>
  <si>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</si>
  <si>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</si>
  <si>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</si>
  <si>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</si>
  <si>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</si>
  <si>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</si>
  <si>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</si>
  <si>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</si>
  <si>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</si>
  <si>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</si>
  <si>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</si>
  <si>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</si>
  <si>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</si>
  <si>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</si>
  <si>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</si>
  <si>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</si>
  <si>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</si>
  <si>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</si>
  <si>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</si>
  <si>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</si>
  <si>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</si>
  <si>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</si>
  <si>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</si>
  <si>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</si>
  <si>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</si>
  <si>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</si>
  <si>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</si>
  <si>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</si>
  <si>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</si>
  <si>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</si>
  <si>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</si>
  <si>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</si>
  <si>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</si>
  <si>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</si>
  <si>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</si>
  <si>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</si>
  <si>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</si>
  <si>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</si>
  <si>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</si>
  <si>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</si>
  <si>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</si>
  <si>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</si>
  <si>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</si>
  <si>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</si>
  <si>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</si>
  <si>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</si>
  <si>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</si>
  <si>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</si>
  <si>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</si>
  <si>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</si>
  <si>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</si>
  <si>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</si>
  <si>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</si>
  <si>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</si>
  <si>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</si>
  <si>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</si>
  <si>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</si>
  <si>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</si>
  <si>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</si>
  <si>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</si>
  <si>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</si>
  <si>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</si>
  <si>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</si>
  <si>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</si>
  <si>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</si>
  <si>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</si>
  <si>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</si>
  <si>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</si>
  <si>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</si>
  <si>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</si>
  <si>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</si>
  <si>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</si>
  <si>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</si>
  <si>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</si>
  <si>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</si>
  <si>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</si>
  <si>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</si>
  <si>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</si>
  <si>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</si>
  <si>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</si>
  <si>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</si>
  <si>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</si>
  <si>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</si>
  <si>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</si>
  <si>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</si>
  <si>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</si>
  <si>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</si>
  <si>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</si>
  <si>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</si>
  <si>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</si>
  <si>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</si>
  <si>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</si>
  <si>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</si>
  <si>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</si>
  <si>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</si>
  <si>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</si>
  <si>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</si>
  <si>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</si>
  <si>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</si>
  <si>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</si>
  <si>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</si>
  <si>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</si>
  <si>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</si>
  <si>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</si>
  <si>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</si>
  <si>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</si>
  <si>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</si>
  <si>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</si>
  <si>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</si>
  <si>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</si>
  <si>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</si>
  <si>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</si>
  <si>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</si>
  <si>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</si>
  <si>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</si>
  <si>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</si>
  <si>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</si>
  <si>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</si>
  <si>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</si>
  <si>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</si>
  <si>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</si>
  <si>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</si>
  <si>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</si>
  <si>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</si>
  <si>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</si>
  <si>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</si>
  <si>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</si>
  <si>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</si>
  <si>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</si>
  <si>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</si>
  <si>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</si>
  <si>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</si>
  <si>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</si>
  <si>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</si>
  <si>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</si>
  <si>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</si>
  <si>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</si>
  <si>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</si>
  <si>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</si>
  <si>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</si>
  <si>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</si>
  <si>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</si>
  <si>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</si>
  <si>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</si>
  <si>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</si>
  <si>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</si>
  <si>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</si>
  <si>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</si>
  <si>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</si>
  <si>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</si>
  <si>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</si>
  <si>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</si>
  <si>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</si>
  <si>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</si>
  <si>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</si>
  <si>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</si>
  <si>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</si>
  <si>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</si>
  <si>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</si>
  <si>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</si>
  <si>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</si>
  <si>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</si>
  <si>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</si>
  <si>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</si>
  <si>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</si>
  <si>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</si>
  <si>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</si>
  <si>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</si>
  <si>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</si>
  <si>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</si>
  <si>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</si>
  <si>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</si>
  <si>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</si>
  <si>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</si>
  <si>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</si>
  <si>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</si>
  <si>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</si>
  <si>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</si>
  <si>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</si>
  <si>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</si>
  <si>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</si>
  <si>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</si>
  <si>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</si>
  <si>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</si>
  <si>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</si>
  <si>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</si>
  <si>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</si>
  <si>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</si>
  <si>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</si>
  <si>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</si>
  <si>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</si>
  <si>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</si>
  <si>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</si>
  <si>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</si>
  <si>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</si>
  <si>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</si>
  <si>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</si>
  <si>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</si>
  <si>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</si>
  <si>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</si>
  <si>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</si>
  <si>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</si>
  <si>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</si>
  <si>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</si>
  <si>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</si>
  <si>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</si>
  <si>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</si>
  <si>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</si>
  <si>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</si>
  <si>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</si>
  <si>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</si>
  <si>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</si>
  <si>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</si>
  <si>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</si>
  <si>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</si>
  <si>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</si>
  <si>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</si>
  <si>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</si>
  <si>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</si>
  <si>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</si>
  <si>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</si>
  <si>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</si>
  <si>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</si>
  <si>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</si>
  <si>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</si>
  <si>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</si>
  <si>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</si>
  <si>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</si>
  <si>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</si>
  <si>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</si>
  <si>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</si>
  <si>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</si>
  <si>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</si>
  <si>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</si>
  <si>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</si>
  <si>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</si>
  <si>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</si>
  <si>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</si>
  <si>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</si>
  <si>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</si>
  <si>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</si>
  <si>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</si>
  <si>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</si>
  <si>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</si>
  <si>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</si>
  <si>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</si>
  <si>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</si>
  <si>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</si>
  <si>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</si>
  <si>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</si>
  <si>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</si>
  <si>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</si>
  <si>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</si>
  <si>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</si>
  <si>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</si>
  <si>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</si>
  <si>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</si>
  <si>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</si>
  <si>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</si>
  <si>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</si>
  <si>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</si>
  <si>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</si>
  <si>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</si>
  <si>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</si>
  <si>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</si>
  <si>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</si>
  <si>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</si>
  <si>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</si>
  <si>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</si>
  <si>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</si>
  <si>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</si>
  <si>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</si>
  <si>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</si>
  <si>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</si>
  <si>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</si>
  <si>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</si>
  <si>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</si>
  <si>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</si>
  <si>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</si>
  <si>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</si>
  <si>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</si>
  <si>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</si>
  <si>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</si>
  <si>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</si>
  <si>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</si>
  <si>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</si>
  <si>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</si>
  <si>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</si>
  <si>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</si>
  <si>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</si>
  <si>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</si>
  <si>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</si>
  <si>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</si>
  <si>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</si>
  <si>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</si>
  <si>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</si>
  <si>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</si>
  <si>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</si>
  <si>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</si>
  <si>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</si>
  <si>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</si>
  <si>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</si>
  <si>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</si>
  <si>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</si>
  <si>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</si>
  <si>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</si>
  <si>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</si>
  <si>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</si>
  <si>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</si>
  <si>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</si>
  <si>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</si>
  <si>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</si>
  <si>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</si>
  <si>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</si>
  <si>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</si>
  <si>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</si>
  <si>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</si>
  <si>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</si>
  <si>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</si>
  <si>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</si>
  <si>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</si>
  <si>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</si>
  <si>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</si>
  <si>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</si>
  <si>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</si>
  <si>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</si>
  <si>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</si>
  <si>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</si>
  <si>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</si>
  <si>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</si>
  <si>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</si>
  <si>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</si>
  <si>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</si>
  <si>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</si>
  <si>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</si>
  <si>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</si>
  <si>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</si>
  <si>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</si>
  <si>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</si>
  <si>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</si>
  <si>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</si>
  <si>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</si>
  <si>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</si>
  <si>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</si>
  <si>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</si>
  <si>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</si>
  <si>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</si>
  <si>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</si>
  <si>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</si>
  <si>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</si>
  <si>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</si>
  <si>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</si>
  <si>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</si>
  <si>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</si>
  <si>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</si>
  <si>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</si>
  <si>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</si>
  <si>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</si>
  <si>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</si>
  <si>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</si>
  <si>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</si>
  <si>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</si>
  <si>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</si>
  <si>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</si>
  <si>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</si>
  <si>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</si>
  <si>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</si>
  <si>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</si>
  <si>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</si>
  <si>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</si>
  <si>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</si>
  <si>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</si>
  <si>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</si>
  <si>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</si>
  <si>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</si>
  <si>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</si>
  <si>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</si>
  <si>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</si>
  <si>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</si>
  <si>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</si>
  <si>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</si>
  <si>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</si>
  <si>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</si>
  <si>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</si>
  <si>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</si>
  <si>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</si>
  <si>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</si>
  <si>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</si>
  <si>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</si>
  <si>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</si>
  <si>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</si>
  <si>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</si>
  <si>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</si>
  <si>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</si>
  <si>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</si>
  <si>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</si>
  <si>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</si>
  <si>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</si>
  <si>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</si>
  <si>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</si>
  <si>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</si>
  <si>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</si>
  <si>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</si>
  <si>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</si>
  <si>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</si>
  <si>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</si>
  <si>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</si>
  <si>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</si>
  <si>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</si>
  <si>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</si>
  <si>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</si>
  <si>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</si>
  <si>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</si>
  <si>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</si>
  <si>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</si>
  <si>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</si>
  <si>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</si>
  <si>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</si>
  <si>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</si>
  <si>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</si>
  <si>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</si>
  <si>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</si>
  <si>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</si>
  <si>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</si>
  <si>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</si>
  <si>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</si>
  <si>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</si>
  <si>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</si>
  <si>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</si>
  <si>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</si>
  <si>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</si>
  <si>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</si>
  <si>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</si>
  <si>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</si>
  <si>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</si>
  <si>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</si>
  <si>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</si>
  <si>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</si>
  <si>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</si>
  <si>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</si>
  <si>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</si>
  <si>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</si>
  <si>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</si>
  <si>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</si>
  <si>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</si>
  <si>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</si>
  <si>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</si>
  <si>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</si>
  <si>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</si>
  <si>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</si>
  <si>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</si>
  <si>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</si>
  <si>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</si>
  <si>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</si>
  <si>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</si>
  <si>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</si>
  <si>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</si>
  <si>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</si>
  <si>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</si>
  <si>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</si>
  <si>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</si>
  <si>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</si>
  <si>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</si>
  <si>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</si>
  <si>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</si>
  <si>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</si>
  <si>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</si>
  <si>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</si>
  <si>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</si>
  <si>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</si>
  <si>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</si>
  <si>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</si>
  <si>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</si>
  <si>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</si>
  <si>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</si>
  <si>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</si>
  <si>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</si>
  <si>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</si>
  <si>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</si>
  <si>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</si>
  <si>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</si>
  <si>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</si>
  <si>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</si>
  <si>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</si>
  <si>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</si>
  <si>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</si>
  <si>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</si>
  <si>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</si>
  <si>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</si>
  <si>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</si>
  <si>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</si>
  <si>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</si>
  <si>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</si>
  <si>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</si>
  <si>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</si>
  <si>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</si>
  <si>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</si>
  <si>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</si>
  <si>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</si>
  <si>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</si>
  <si>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</si>
  <si>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</si>
  <si>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</si>
  <si>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</si>
  <si>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</si>
  <si>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</si>
  <si>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</si>
  <si>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</si>
  <si>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</si>
  <si>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</si>
  <si>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</si>
  <si>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</si>
  <si>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</si>
  <si>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</si>
  <si>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</si>
  <si>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</si>
  <si>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</si>
  <si>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</si>
  <si>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</si>
  <si>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</si>
  <si>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</si>
  <si>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</si>
  <si>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</si>
  <si>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</si>
  <si>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</si>
  <si>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</si>
  <si>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</si>
  <si>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</si>
  <si>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</si>
  <si>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</si>
  <si>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</si>
  <si>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</si>
  <si>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</si>
  <si>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</si>
  <si>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</si>
  <si>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</si>
  <si>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</si>
  <si>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</si>
  <si>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</si>
  <si>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</si>
  <si>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</si>
  <si>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</si>
  <si>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</si>
  <si>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</si>
  <si>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</si>
  <si>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</si>
  <si>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</si>
  <si>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</si>
  <si>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</si>
  <si>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</si>
  <si>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</si>
  <si>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</si>
  <si>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</si>
  <si>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</si>
  <si>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</si>
  <si>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</si>
  <si>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</si>
  <si>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</si>
  <si>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</si>
  <si>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</si>
  <si>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</si>
  <si>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</si>
  <si>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</si>
  <si>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</si>
  <si>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</si>
  <si>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</si>
  <si>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</si>
  <si>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</si>
  <si>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</si>
  <si>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</si>
  <si>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</si>
  <si>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</si>
  <si>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</si>
  <si>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</si>
  <si>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</si>
  <si>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</si>
  <si>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</si>
  <si>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</si>
  <si>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</si>
  <si>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</si>
  <si>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</si>
  <si>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</si>
  <si>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</si>
  <si>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</si>
  <si>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</si>
  <si>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</si>
  <si>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</si>
  <si>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</si>
  <si>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</si>
  <si>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</si>
  <si>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</si>
  <si>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</si>
  <si>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</si>
  <si>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</si>
  <si>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</si>
  <si>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</si>
  <si>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</si>
  <si>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</si>
  <si>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</si>
  <si>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</si>
  <si>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</si>
  <si>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</si>
  <si>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</si>
  <si>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</si>
  <si>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</si>
  <si>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</si>
  <si>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</si>
  <si>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</si>
  <si>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</si>
  <si>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</si>
  <si>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</si>
  <si>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</si>
  <si>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</si>
  <si>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</si>
  <si>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</si>
  <si>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</si>
  <si>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</si>
  <si>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</si>
  <si>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</si>
  <si>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</si>
  <si>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</si>
  <si>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</si>
  <si>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</si>
  <si>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</si>
  <si>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</si>
  <si>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</si>
  <si>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</si>
  <si>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</si>
  <si>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</si>
  <si>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</si>
  <si>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</si>
  <si>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</si>
  <si>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</si>
  <si>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</si>
  <si>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</si>
  <si>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</si>
  <si>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</si>
  <si>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</si>
  <si>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</si>
  <si>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</si>
  <si>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</si>
  <si>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</si>
  <si>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</si>
  <si>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</si>
  <si>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</si>
  <si>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</si>
  <si>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</si>
  <si>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</si>
  <si>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</si>
  <si>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</si>
  <si>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</si>
  <si>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</si>
  <si>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</si>
  <si>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</si>
  <si>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</si>
  <si>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</si>
  <si>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</si>
  <si>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</si>
  <si>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</si>
  <si>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</si>
  <si>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</si>
  <si>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</si>
  <si>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</si>
  <si>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</si>
  <si>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</si>
  <si>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</si>
  <si>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</si>
  <si>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</si>
  <si>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</si>
  <si>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</si>
  <si>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</si>
  <si>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</si>
  <si>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</si>
  <si>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</si>
  <si>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</si>
  <si>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</si>
  <si>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</si>
  <si>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</si>
  <si>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</si>
  <si>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</si>
  <si>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</si>
  <si>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</si>
  <si>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</si>
  <si>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</si>
  <si>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</si>
  <si>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</si>
  <si>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</si>
  <si>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</si>
  <si>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</si>
  <si>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</si>
  <si>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</si>
  <si>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</si>
  <si>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</si>
  <si>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</si>
  <si>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</si>
  <si>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</si>
  <si>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</si>
  <si>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</si>
  <si>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</si>
  <si>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</si>
  <si>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</si>
  <si>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</si>
  <si>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</si>
  <si>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</si>
  <si>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</si>
  <si>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</si>
  <si>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</si>
  <si>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</si>
  <si>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</si>
  <si>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</si>
  <si>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</si>
  <si>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</si>
  <si>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</si>
  <si>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</si>
  <si>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</si>
  <si>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</si>
  <si>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</si>
  <si>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</si>
  <si>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</si>
  <si>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</si>
  <si>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</si>
  <si>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</si>
  <si>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</si>
  <si>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</si>
  <si>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</si>
  <si>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</si>
  <si>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</si>
  <si>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</si>
  <si>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</si>
  <si>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</si>
  <si>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</si>
  <si>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</si>
  <si>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</si>
  <si>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</si>
  <si>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</si>
  <si>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</si>
  <si>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</si>
  <si>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</si>
  <si>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</si>
  <si>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</si>
  <si>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</si>
  <si>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</si>
  <si>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</si>
  <si>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</si>
  <si>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</si>
  <si>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</si>
  <si>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</si>
  <si>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</si>
  <si>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</si>
  <si>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</si>
  <si>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</si>
  <si>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</si>
  <si>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</si>
  <si>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</si>
  <si>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</si>
  <si>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</si>
  <si>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</si>
  <si>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</si>
  <si>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</si>
  <si>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</si>
  <si>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</si>
  <si>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</si>
  <si>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</si>
  <si>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</si>
  <si>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</si>
  <si>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</si>
  <si>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</si>
  <si>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</si>
  <si>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</si>
  <si>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</si>
  <si>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</si>
  <si>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</si>
  <si>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</si>
  <si>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</si>
  <si>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</si>
  <si>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</si>
  <si>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</si>
  <si>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</si>
  <si>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</si>
  <si>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</si>
  <si>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</si>
  <si>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</si>
  <si>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</si>
  <si>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</si>
  <si>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</si>
  <si>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</si>
  <si>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</si>
  <si>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</si>
  <si>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</si>
  <si>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</si>
  <si>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</si>
  <si>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</si>
  <si>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</si>
  <si>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</si>
  <si>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</si>
  <si>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</si>
  <si>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</si>
  <si>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</si>
  <si>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</si>
  <si>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</si>
  <si>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</si>
  <si>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</si>
  <si>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</si>
  <si>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</si>
  <si>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</si>
  <si>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</si>
  <si>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</si>
  <si>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</si>
  <si>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</si>
  <si>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</si>
  <si>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</si>
  <si>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</si>
  <si>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</si>
  <si>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</si>
  <si>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</si>
  <si>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</si>
  <si>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</si>
  <si>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</si>
  <si>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</si>
  <si>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</si>
  <si>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</si>
  <si>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</si>
  <si>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</si>
  <si>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</si>
  <si>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</si>
  <si>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</si>
  <si>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</si>
  <si>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</si>
  <si>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</si>
  <si>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</si>
  <si>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</si>
  <si>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</si>
  <si>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</si>
  <si>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</si>
  <si>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</si>
  <si>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</si>
  <si>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</si>
  <si>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</si>
  <si>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</si>
  <si>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</si>
  <si>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</si>
  <si>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</si>
  <si>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</si>
  <si>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</si>
  <si>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</si>
  <si>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</si>
  <si>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</si>
  <si>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</si>
  <si>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</si>
  <si>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</si>
  <si>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</si>
  <si>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</si>
  <si>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</si>
  <si>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</si>
  <si>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</si>
  <si>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</si>
  <si>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</si>
  <si>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</si>
  <si>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</si>
  <si>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</si>
  <si>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</si>
  <si>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</si>
  <si>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</si>
  <si>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</si>
  <si>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</si>
  <si>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</si>
  <si>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</si>
  <si>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</si>
  <si>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</si>
  <si>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</si>
  <si>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</si>
  <si>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</si>
  <si>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</si>
  <si>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</si>
  <si>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</si>
  <si>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</si>
  <si>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</si>
  <si>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</si>
  <si>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</si>
  <si>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</si>
  <si>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</si>
  <si>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</si>
  <si>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</si>
  <si>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</si>
  <si>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</si>
  <si>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</si>
  <si>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</si>
  <si>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</si>
  <si>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</si>
  <si>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</si>
  <si>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</si>
  <si>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</si>
  <si>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</si>
  <si>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</si>
  <si>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</si>
  <si>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</si>
  <si>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</si>
  <si>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</si>
  <si>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</si>
  <si>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</si>
  <si>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</si>
  <si>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</si>
  <si>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</si>
  <si>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</si>
  <si>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</si>
  <si>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</si>
  <si>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</si>
  <si>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</si>
  <si>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</si>
  <si>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</si>
  <si>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</si>
  <si>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</si>
  <si>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</si>
  <si>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</si>
  <si>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</si>
  <si>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</si>
  <si>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</si>
  <si>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</si>
  <si>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</si>
  <si>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</si>
  <si>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</si>
  <si>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</si>
  <si>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</si>
  <si>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</si>
  <si>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</si>
  <si>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</si>
  <si>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</si>
  <si>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</si>
  <si>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</si>
  <si>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</si>
  <si>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</si>
  <si>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</si>
  <si>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</si>
  <si>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</si>
  <si>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</si>
  <si>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</si>
  <si>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</si>
  <si>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</si>
  <si>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</si>
  <si>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</si>
  <si>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</si>
  <si>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</si>
  <si>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</si>
  <si>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</si>
  <si>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</si>
  <si>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</si>
  <si>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</si>
  <si>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</si>
  <si>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</si>
  <si>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</si>
  <si>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</si>
  <si>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</si>
  <si>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</si>
  <si>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</si>
  <si>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</si>
  <si>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</si>
  <si>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</si>
  <si>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</si>
  <si>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</si>
  <si>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</si>
  <si>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</si>
  <si>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</si>
  <si>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</si>
  <si>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</si>
  <si>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</si>
  <si>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</si>
  <si>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</si>
  <si>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</si>
  <si>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</si>
  <si>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</si>
  <si>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</si>
  <si>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</si>
  <si>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</si>
  <si>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</si>
  <si>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</si>
  <si>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</si>
  <si>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</si>
  <si>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</si>
  <si>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</si>
  <si>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</si>
  <si>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</si>
  <si>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</si>
  <si>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</si>
  <si>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</si>
  <si>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</si>
  <si>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</si>
  <si>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</si>
  <si>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</si>
  <si>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</si>
  <si>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</si>
  <si>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</si>
  <si>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</si>
  <si>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</si>
  <si>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</si>
  <si>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</si>
  <si>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</si>
  <si>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</si>
  <si>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</si>
  <si>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</si>
  <si>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</si>
  <si>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</si>
  <si>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</si>
  <si>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</si>
  <si>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</si>
  <si>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</si>
  <si>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</si>
  <si>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</si>
  <si>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</si>
  <si>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</si>
  <si>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</si>
  <si>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</si>
  <si>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</si>
  <si>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</si>
  <si>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</si>
  <si>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</si>
  <si>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</si>
  <si>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</si>
  <si>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</si>
  <si>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</si>
  <si>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</si>
  <si>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</si>
  <si>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</si>
  <si>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</si>
  <si>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</si>
  <si>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</si>
  <si>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</si>
  <si>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</si>
  <si>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</si>
  <si>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</si>
  <si>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</si>
  <si>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</si>
  <si>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</si>
  <si>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</si>
  <si>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</si>
  <si>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</si>
  <si>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</si>
  <si>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</si>
  <si>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</si>
  <si>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</si>
  <si>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</si>
  <si>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</si>
  <si>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</si>
  <si>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</si>
  <si>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</si>
  <si>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</si>
  <si>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</si>
  <si>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</si>
  <si>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</si>
  <si>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</si>
  <si>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</si>
  <si>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</si>
  <si>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</si>
  <si>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</si>
  <si>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</si>
  <si>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</si>
  <si>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</si>
  <si>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</si>
  <si>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</si>
  <si>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</si>
  <si>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</si>
  <si>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</si>
  <si>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</si>
  <si>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</si>
  <si>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</si>
  <si>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</si>
  <si>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</si>
  <si>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</si>
  <si>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</si>
  <si>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</si>
  <si>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</si>
  <si>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</si>
  <si>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</si>
  <si>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</si>
  <si>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</si>
  <si>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</si>
  <si>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</si>
  <si>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</si>
  <si>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</si>
  <si>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</si>
  <si>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</si>
  <si>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</si>
  <si>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</si>
  <si>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</si>
  <si>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</si>
  <si>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</si>
  <si>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</si>
  <si>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</si>
  <si>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</si>
  <si>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</si>
  <si>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</si>
  <si>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</si>
  <si>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</si>
  <si>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</si>
  <si>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</si>
  <si>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</si>
  <si>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</si>
  <si>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</si>
  <si>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</si>
  <si>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</si>
  <si>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</si>
  <si>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</si>
  <si>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</si>
  <si>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</si>
  <si>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</si>
  <si>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</si>
  <si>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</si>
  <si>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</si>
  <si>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</si>
  <si>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</si>
  <si>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</si>
  <si>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</si>
  <si>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</si>
  <si>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</si>
  <si>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</si>
  <si>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</si>
  <si>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</si>
  <si>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</si>
  <si>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</si>
  <si>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</si>
  <si>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</si>
  <si>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</si>
  <si>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</si>
  <si>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</si>
  <si>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</si>
  <si>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</si>
  <si>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</si>
  <si>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</si>
  <si>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</si>
  <si>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</si>
  <si>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</si>
  <si>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</si>
  <si>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</si>
  <si>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</si>
  <si>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</si>
  <si>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</si>
  <si>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</si>
  <si>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</si>
  <si>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</si>
  <si>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</si>
  <si>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</si>
  <si>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</si>
  <si>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</si>
  <si>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</si>
  <si>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</si>
  <si>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</si>
  <si>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</si>
  <si>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</si>
  <si>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</si>
  <si>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</si>
  <si>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</si>
  <si>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</si>
  <si>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</si>
  <si>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</si>
  <si>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</si>
  <si>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</si>
  <si>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</si>
  <si>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</si>
  <si>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</si>
  <si>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</si>
  <si>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</si>
  <si>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</si>
  <si>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</si>
  <si>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</si>
  <si>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</si>
  <si>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</si>
  <si>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</si>
  <si>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</si>
  <si>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</si>
  <si>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</si>
  <si>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</si>
  <si>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</si>
  <si>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</si>
  <si>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</si>
  <si>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</si>
  <si>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</si>
  <si>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</si>
  <si>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</si>
  <si>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</si>
  <si>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</si>
  <si>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</si>
  <si>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</si>
  <si>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</si>
  <si>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</si>
  <si>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</si>
  <si>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</si>
  <si>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</si>
  <si>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</si>
  <si>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</si>
  <si>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</si>
  <si>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</si>
  <si>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</si>
  <si>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</si>
  <si>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</si>
  <si>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</si>
  <si>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</si>
  <si>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</si>
  <si>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</si>
  <si>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</si>
  <si>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</si>
  <si>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</si>
  <si>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</si>
  <si>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</si>
  <si>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</si>
  <si>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</si>
  <si>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</si>
  <si>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</si>
  <si>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</si>
  <si>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</si>
  <si>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</si>
  <si>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</si>
  <si>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</si>
  <si>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</si>
  <si>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</si>
  <si>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</si>
  <si>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</si>
  <si>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</si>
  <si>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</si>
  <si>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</si>
  <si>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</si>
  <si>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</si>
  <si>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</si>
  <si>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</si>
  <si>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</si>
  <si>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</si>
  <si>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</si>
  <si>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</si>
  <si>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</si>
  <si>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</si>
  <si>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</si>
  <si>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</si>
  <si>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</si>
  <si>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</si>
  <si>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</si>
  <si>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</si>
  <si>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</si>
  <si>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</si>
  <si>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</si>
  <si>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</si>
  <si>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</si>
  <si>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</si>
  <si>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</si>
  <si>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</si>
  <si>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</si>
  <si>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</si>
  <si>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</si>
  <si>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</si>
  <si>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</si>
  <si>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</si>
  <si>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</si>
  <si>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</si>
  <si>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</si>
  <si>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</si>
  <si>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</si>
  <si>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</si>
  <si>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</si>
  <si>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</si>
  <si>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</si>
  <si>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</si>
  <si>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</si>
  <si>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</si>
  <si>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</si>
  <si>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</si>
  <si>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</si>
  <si>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</si>
  <si>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</si>
  <si>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</si>
  <si>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</si>
  <si>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</si>
  <si>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</si>
  <si>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</si>
  <si>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</si>
  <si>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</si>
  <si>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</si>
  <si>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</si>
  <si>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</si>
  <si>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</si>
  <si>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</si>
  <si>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</si>
  <si>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</si>
  <si>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</si>
  <si>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</si>
  <si>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</si>
  <si>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</si>
  <si>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</si>
  <si>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</si>
  <si>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</si>
  <si>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</si>
  <si>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</si>
  <si>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</si>
  <si>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</si>
  <si>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</si>
  <si>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</si>
  <si>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</si>
  <si>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</si>
  <si>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</si>
  <si>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</si>
  <si>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</si>
  <si>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</si>
  <si>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</si>
  <si>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</si>
  <si>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</si>
  <si>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</si>
  <si>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</si>
  <si>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</si>
  <si>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</si>
  <si>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</si>
  <si>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</si>
  <si>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</si>
  <si>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</si>
  <si>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</si>
  <si>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</si>
  <si>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</si>
  <si>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</si>
  <si>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</si>
  <si>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</si>
  <si>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</si>
  <si>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</si>
  <si>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</si>
  <si>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</si>
  <si>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</si>
  <si>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</si>
  <si>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</si>
  <si>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</si>
  <si>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</si>
  <si>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</si>
  <si>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</si>
  <si>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</si>
  <si>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</si>
  <si>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</si>
  <si>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</si>
  <si>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</si>
  <si>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</si>
  <si>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</si>
  <si>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</si>
  <si>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</si>
  <si>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</si>
  <si>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</si>
  <si>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</si>
  <si>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</si>
  <si>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</si>
  <si>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</si>
  <si>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</si>
  <si>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</si>
  <si>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</si>
  <si>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</si>
  <si>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</si>
  <si>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</si>
  <si>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</si>
  <si>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</si>
  <si>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</si>
  <si>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</si>
  <si>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</si>
  <si>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</si>
  <si>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</si>
  <si>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</si>
  <si>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</si>
  <si>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</si>
  <si>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</si>
  <si>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</si>
  <si>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</si>
  <si>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</si>
  <si>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</si>
  <si>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</si>
  <si>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</si>
  <si>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</si>
  <si>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</si>
  <si>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</si>
  <si>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</si>
  <si>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</si>
  <si>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</si>
  <si>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</si>
  <si>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</si>
  <si>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</si>
  <si>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</si>
  <si>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</si>
  <si>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</si>
  <si>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</si>
  <si>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</si>
  <si>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</si>
  <si>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</si>
  <si>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</si>
  <si>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</si>
  <si>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</si>
  <si>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</si>
  <si>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</si>
  <si>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</si>
  <si>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</si>
  <si>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</si>
  <si>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</si>
  <si>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</si>
  <si>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</si>
  <si>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</si>
  <si>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</si>
  <si>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</si>
  <si>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</si>
  <si>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</si>
  <si>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</si>
  <si>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</si>
  <si>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</si>
  <si>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</si>
  <si>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</si>
  <si>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</si>
  <si>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</si>
  <si>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</si>
  <si>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</si>
  <si>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</si>
  <si>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</si>
  <si>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</si>
  <si>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</si>
  <si>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</si>
  <si>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</si>
  <si>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</si>
  <si>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</si>
  <si>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</si>
  <si>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</si>
  <si>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</si>
  <si>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</si>
  <si>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</si>
  <si>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</si>
  <si>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</si>
  <si>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</si>
  <si>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</si>
  <si>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</si>
  <si>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</si>
  <si>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</si>
  <si>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</si>
  <si>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</si>
  <si>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</si>
  <si>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</si>
  <si>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</si>
  <si>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</si>
  <si>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</si>
  <si>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</si>
  <si>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</si>
  <si>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</si>
  <si>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</si>
  <si>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</si>
  <si>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</si>
  <si>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</si>
  <si>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</si>
  <si>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</si>
  <si>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</si>
  <si>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</si>
  <si>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</si>
  <si>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</si>
  <si>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</si>
  <si>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</si>
  <si>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</si>
  <si>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</si>
  <si>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</si>
  <si>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</si>
  <si>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</si>
  <si>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</si>
  <si>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</si>
  <si>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</si>
  <si>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</si>
  <si>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</si>
  <si>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</si>
  <si>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</si>
  <si>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</si>
  <si>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</si>
  <si>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</si>
  <si>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</si>
  <si>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</si>
  <si>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</si>
  <si>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</si>
  <si>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</si>
  <si>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</si>
  <si>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</si>
  <si>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</si>
  <si>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</si>
  <si>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</si>
  <si>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</si>
  <si>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</si>
  <si>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</si>
  <si>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</si>
  <si>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</si>
  <si>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</si>
  <si>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</si>
  <si>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</si>
  <si>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</si>
  <si>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</si>
  <si>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</si>
  <si>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</si>
  <si>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</si>
  <si>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</si>
  <si>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</si>
  <si>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</si>
  <si>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</si>
  <si>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</si>
  <si>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</si>
  <si>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</si>
  <si>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</si>
  <si>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</si>
  <si>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</si>
  <si>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</si>
  <si>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</si>
  <si>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</si>
  <si>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</si>
  <si>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</si>
  <si>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</si>
  <si>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</si>
  <si>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</si>
  <si>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</si>
  <si>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</si>
  <si>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</si>
  <si>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</si>
  <si>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</si>
  <si>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</si>
  <si>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</si>
  <si>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</si>
  <si>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</si>
  <si>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</si>
  <si>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</si>
  <si>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</si>
  <si>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</si>
  <si>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</si>
  <si>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</si>
  <si>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</si>
  <si>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</si>
  <si>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</si>
  <si>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</si>
  <si>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</si>
  <si>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</si>
  <si>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</si>
  <si>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</si>
  <si>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</si>
  <si>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</si>
  <si>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</si>
  <si>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</si>
  <si>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</si>
  <si>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</si>
  <si>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</si>
  <si>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</si>
  <si>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</si>
  <si>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</si>
  <si>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</si>
  <si>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</si>
  <si>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</si>
  <si>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</si>
  <si>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</si>
  <si>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</si>
  <si>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</si>
  <si>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</si>
  <si>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</si>
  <si>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</si>
  <si>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</si>
  <si>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</si>
  <si>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</si>
  <si>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</si>
  <si>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</si>
  <si>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</si>
  <si>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</si>
  <si>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</si>
  <si>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</si>
  <si>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</si>
  <si>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</si>
  <si>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</si>
  <si>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</si>
  <si>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</si>
  <si>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</si>
  <si>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</si>
  <si>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</si>
  <si>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</si>
  <si>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</si>
  <si>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</si>
  <si>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</si>
  <si>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</si>
  <si>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</si>
  <si>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</si>
  <si>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</si>
  <si>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</si>
  <si>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</si>
  <si>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</si>
  <si>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</si>
  <si>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</si>
  <si>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</si>
  <si>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</si>
  <si>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</si>
  <si>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</si>
  <si>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</si>
  <si>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</si>
  <si>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</si>
  <si>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</si>
  <si>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</si>
  <si>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</si>
  <si>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</si>
  <si>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</si>
  <si>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</si>
  <si>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</si>
  <si>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</si>
  <si>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</si>
  <si>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</si>
  <si>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</si>
  <si>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</si>
  <si>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</si>
  <si>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</si>
  <si>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</si>
  <si>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</si>
  <si>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</si>
  <si>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</si>
  <si>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</si>
  <si>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</si>
  <si>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</si>
  <si>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</si>
  <si>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</si>
  <si>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</si>
  <si>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</si>
  <si>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</si>
  <si>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</si>
  <si>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</si>
  <si>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</si>
  <si>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</si>
  <si>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</si>
  <si>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</si>
  <si>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</si>
  <si>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</si>
  <si>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</si>
  <si>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</si>
  <si>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</si>
  <si>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</si>
  <si>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</si>
  <si>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</si>
  <si>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</si>
  <si>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</si>
  <si>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</si>
  <si>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</si>
  <si>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</si>
  <si>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</si>
  <si>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</si>
  <si>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</si>
  <si>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</si>
  <si>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</si>
  <si>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</si>
  <si>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</si>
  <si>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</si>
  <si>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</si>
  <si>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</si>
  <si>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</si>
  <si>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</si>
  <si>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</si>
  <si>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</si>
  <si>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</si>
  <si>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</si>
  <si>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</si>
  <si>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</si>
  <si>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</si>
  <si>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</si>
  <si>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</si>
  <si>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</si>
  <si>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</si>
  <si>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</si>
  <si>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</si>
  <si>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</si>
  <si>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</si>
  <si>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</si>
  <si>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</si>
  <si>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</si>
  <si>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</si>
  <si>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</si>
  <si>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</si>
  <si>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</si>
  <si>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</si>
  <si>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</si>
  <si>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</si>
  <si>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</si>
  <si>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</si>
  <si>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</si>
  <si>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</si>
  <si>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</si>
  <si>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</si>
  <si>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</si>
  <si>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</si>
  <si>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</si>
  <si>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</si>
  <si>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</si>
  <si>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</si>
  <si>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</si>
  <si>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</si>
  <si>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</si>
  <si>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</si>
  <si>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</si>
  <si>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</si>
  <si>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</si>
  <si>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</si>
  <si>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</si>
  <si>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</si>
  <si>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</si>
  <si>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</si>
  <si>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</si>
  <si>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</si>
  <si>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</si>
  <si>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</si>
  <si>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</si>
  <si>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</si>
  <si>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</si>
  <si>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</si>
  <si>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</si>
  <si>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</si>
  <si>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</si>
  <si>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</si>
  <si>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</si>
  <si>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</si>
  <si>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</si>
  <si>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</si>
  <si>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</si>
  <si>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</si>
  <si>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</si>
  <si>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</si>
  <si>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</si>
  <si>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</si>
  <si>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</si>
  <si>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</si>
  <si>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</si>
  <si>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</si>
  <si>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</si>
  <si>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</si>
  <si>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</si>
  <si>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</si>
  <si>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</si>
  <si>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</si>
  <si>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</si>
  <si>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</si>
  <si>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</si>
  <si>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</si>
  <si>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</si>
  <si>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</si>
  <si>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</si>
  <si>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</si>
  <si>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</si>
  <si>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</si>
  <si>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</si>
  <si>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</si>
  <si>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</si>
  <si>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</si>
  <si>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</si>
  <si>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</si>
  <si>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</si>
  <si>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</si>
  <si>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</si>
  <si>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</si>
  <si>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</si>
  <si>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</si>
  <si>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</si>
  <si>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</si>
  <si>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</si>
  <si>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</si>
  <si>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</si>
  <si>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</si>
  <si>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</si>
  <si>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</si>
  <si>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</si>
  <si>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</si>
  <si>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</si>
  <si>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</si>
  <si>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</si>
  <si>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</si>
  <si>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</si>
  <si>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</si>
  <si>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</si>
  <si>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</si>
  <si>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</si>
  <si>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</si>
  <si>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</si>
  <si>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</si>
  <si>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</si>
  <si>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</si>
  <si>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</si>
  <si>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</si>
  <si>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</si>
  <si>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</si>
  <si>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</si>
  <si>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</si>
  <si>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</si>
  <si>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</si>
  <si>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</si>
  <si>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</si>
  <si>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</si>
  <si>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</si>
  <si>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</si>
  <si>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</si>
  <si>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</si>
  <si>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</si>
  <si>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</si>
  <si>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</si>
  <si>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</si>
  <si>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</si>
  <si>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</si>
  <si>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</si>
  <si>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</si>
  <si>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</si>
  <si>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</si>
  <si>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</si>
  <si>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</si>
  <si>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</si>
  <si>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</si>
  <si>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</si>
  <si>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</si>
  <si>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</si>
  <si>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</si>
  <si>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</si>
  <si>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</si>
  <si>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</si>
  <si>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</si>
  <si>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</si>
  <si>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</si>
  <si>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</si>
  <si>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</si>
  <si>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</si>
  <si>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</si>
  <si>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</si>
  <si>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</si>
  <si>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</si>
  <si>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</si>
  <si>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</si>
  <si>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</si>
  <si>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</si>
  <si>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</si>
  <si>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</si>
  <si>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</si>
  <si>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</si>
  <si>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</si>
  <si>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</si>
  <si>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</si>
  <si>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</si>
  <si>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</si>
  <si>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</si>
  <si>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</si>
  <si>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</si>
  <si>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</si>
  <si>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</si>
  <si>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</si>
  <si>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</si>
  <si>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</si>
  <si>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</si>
  <si>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</si>
  <si>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</si>
  <si>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</si>
  <si>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</si>
  <si>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</si>
  <si>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</si>
  <si>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</si>
  <si>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</si>
  <si>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</si>
  <si>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</si>
  <si>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</si>
  <si>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</si>
  <si>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</si>
  <si>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</si>
  <si>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</si>
  <si>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</si>
  <si>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</si>
  <si>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</si>
  <si>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</si>
  <si>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</si>
  <si>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</si>
  <si>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</si>
  <si>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</si>
  <si>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</si>
  <si>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</si>
  <si>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</si>
  <si>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</si>
  <si>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</si>
  <si>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</si>
  <si>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</si>
  <si>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</si>
  <si>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</si>
  <si>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</si>
  <si>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</si>
  <si>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</si>
  <si>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</si>
  <si>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</si>
  <si>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</si>
  <si>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</si>
  <si>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</si>
  <si>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</si>
  <si>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</si>
  <si>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</si>
  <si>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</si>
  <si>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</si>
  <si>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</si>
  <si>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</si>
  <si>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</si>
  <si>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</si>
  <si>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</si>
  <si>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</si>
  <si>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</si>
  <si>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</si>
  <si>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</si>
  <si>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</si>
  <si>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</si>
  <si>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</si>
  <si>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</si>
  <si>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</si>
  <si>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</si>
  <si>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</si>
  <si>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</si>
  <si>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</si>
  <si>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</si>
  <si>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</si>
  <si>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</si>
  <si>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</si>
  <si>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</si>
  <si>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</si>
  <si>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</si>
  <si>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</si>
  <si>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</si>
  <si>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</si>
  <si>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</si>
  <si>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</si>
  <si>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</si>
  <si>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</si>
  <si>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</si>
  <si>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</si>
  <si>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</si>
  <si>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</si>
  <si>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</si>
  <si>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</si>
  <si>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</si>
  <si>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</si>
  <si>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</si>
  <si>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</si>
  <si>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</si>
  <si>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</si>
  <si>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</si>
  <si>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</si>
  <si>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</si>
  <si>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</si>
  <si>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</si>
  <si>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</si>
  <si>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</si>
  <si>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</si>
  <si>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</si>
  <si>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</si>
  <si>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</si>
  <si>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</si>
  <si>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</si>
  <si>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</si>
  <si>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</si>
  <si>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</si>
  <si>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</si>
  <si>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</si>
  <si>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</si>
  <si>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</si>
  <si>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</si>
  <si>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</si>
  <si>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</si>
  <si>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</si>
  <si>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</si>
  <si>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</si>
  <si>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</si>
  <si>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</si>
  <si>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</si>
  <si>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</si>
  <si>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</si>
  <si>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</si>
  <si>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</si>
  <si>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</si>
  <si>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</si>
  <si>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</si>
  <si>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</si>
  <si>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</si>
  <si>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</si>
  <si>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</si>
  <si>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</si>
  <si>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</si>
  <si>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</si>
  <si>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</si>
  <si>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</si>
  <si>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</si>
  <si>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</si>
  <si>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</si>
  <si>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</si>
  <si>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</si>
  <si>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</si>
  <si>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</si>
  <si>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</si>
  <si>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</si>
  <si>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</si>
  <si>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</si>
  <si>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</si>
  <si>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</si>
  <si>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</si>
  <si>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</si>
  <si>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</si>
  <si>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</si>
  <si>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</si>
  <si>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</si>
  <si>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</si>
  <si>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</si>
  <si>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</si>
  <si>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</si>
  <si>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</si>
  <si>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</si>
  <si>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</si>
  <si>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</si>
  <si>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</si>
  <si>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</si>
  <si>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</si>
  <si>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</si>
  <si>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</si>
  <si>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</si>
  <si>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</si>
  <si>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</si>
  <si>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</si>
  <si>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</si>
  <si>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</si>
  <si>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</si>
  <si>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</si>
  <si>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</si>
  <si>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</si>
  <si>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</si>
  <si>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</si>
  <si>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</si>
  <si>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</si>
  <si>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</si>
  <si>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</si>
  <si>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</si>
  <si>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</si>
  <si>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</si>
  <si>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</si>
  <si>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</si>
  <si>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</si>
  <si>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</si>
  <si>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</si>
  <si>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</si>
  <si>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</si>
  <si>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</si>
  <si>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</si>
  <si>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</si>
  <si>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</si>
  <si>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</si>
  <si>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</si>
  <si>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</si>
  <si>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</si>
  <si>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</si>
  <si>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</si>
  <si>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</si>
  <si>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</si>
  <si>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</si>
  <si>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</si>
  <si>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</si>
  <si>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</si>
  <si>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</si>
  <si>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</si>
  <si>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</si>
  <si>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</si>
  <si>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</si>
  <si>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</si>
  <si>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</si>
  <si>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</si>
  <si>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</si>
  <si>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</si>
  <si>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</si>
  <si>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</si>
  <si>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</si>
  <si>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</si>
  <si>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</si>
  <si>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</si>
  <si>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</si>
  <si>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</si>
  <si>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</si>
  <si>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</si>
  <si>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</si>
  <si>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</si>
  <si>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</si>
  <si>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</si>
  <si>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</si>
  <si>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</si>
  <si>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</si>
  <si>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</si>
  <si>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</si>
  <si>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</si>
  <si>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</si>
  <si>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</si>
  <si>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</si>
  <si>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</si>
  <si>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</si>
  <si>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</si>
  <si>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</si>
  <si>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</si>
  <si>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</si>
  <si>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</si>
  <si>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</si>
  <si>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</si>
  <si>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</si>
  <si>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</si>
  <si>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</si>
  <si>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</si>
  <si>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</si>
  <si>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</si>
  <si>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</si>
  <si>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</si>
  <si>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</si>
  <si>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</si>
  <si>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</si>
  <si>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</si>
  <si>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</si>
  <si>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</si>
  <si>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</si>
  <si>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</si>
  <si>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</si>
  <si>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</si>
  <si>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</si>
  <si>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</si>
  <si>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</si>
  <si>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</si>
  <si>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</si>
  <si>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</si>
  <si>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</si>
  <si>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</si>
  <si>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</si>
  <si>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</si>
  <si>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</si>
  <si>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</si>
  <si>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</si>
  <si>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</si>
  <si>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</si>
  <si>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</si>
  <si>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</si>
  <si>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</si>
  <si>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</si>
  <si>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</si>
  <si>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</si>
  <si>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</si>
  <si>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</si>
  <si>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</si>
  <si>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</si>
  <si>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</si>
  <si>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</si>
  <si>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</si>
  <si>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</si>
  <si>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</si>
  <si>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</si>
  <si>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</si>
  <si>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</si>
  <si>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</si>
  <si>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</si>
  <si>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</si>
  <si>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</si>
  <si>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</si>
  <si>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</si>
  <si>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</si>
  <si>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</si>
  <si>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</si>
  <si>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</si>
  <si>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</si>
  <si>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</si>
  <si>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</si>
  <si>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</si>
  <si>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</si>
  <si>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</si>
  <si>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</si>
  <si>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</si>
  <si>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</si>
  <si>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</si>
  <si>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</si>
  <si>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</si>
  <si>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</si>
  <si>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</si>
  <si>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</si>
  <si>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</si>
  <si>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</si>
  <si>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</si>
  <si>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</si>
  <si>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</si>
  <si>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</si>
  <si>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</si>
  <si>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</si>
  <si>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</si>
  <si>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</si>
  <si>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</si>
  <si>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</si>
  <si>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</si>
  <si>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</si>
  <si>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</si>
  <si>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</si>
  <si>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</si>
  <si>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</si>
  <si>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</si>
  <si>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</si>
  <si>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</si>
  <si>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</si>
  <si>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</si>
  <si>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</si>
  <si>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</si>
  <si>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</si>
  <si>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</si>
  <si>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</si>
  <si>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</si>
  <si>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</si>
  <si>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</si>
  <si>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</si>
  <si>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</si>
  <si>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</si>
  <si>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</si>
  <si>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</si>
  <si>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</si>
  <si>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</si>
  <si>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</si>
  <si>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</si>
  <si>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</si>
  <si>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</si>
  <si>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</si>
  <si>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</si>
  <si>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</si>
  <si>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</si>
  <si>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</si>
  <si>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</si>
  <si>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</si>
  <si>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</si>
  <si>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</si>
  <si>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</si>
  <si>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</si>
  <si>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</si>
  <si>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</si>
  <si>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</si>
  <si>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</si>
  <si>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</si>
  <si>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</si>
  <si>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</si>
  <si>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</si>
  <si>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</si>
  <si>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</si>
  <si>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</si>
  <si>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</si>
  <si>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</si>
  <si>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</si>
  <si>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</si>
  <si>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</si>
  <si>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</si>
  <si>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</si>
  <si>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</si>
  <si>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</si>
  <si>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</si>
  <si>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</si>
  <si>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</si>
  <si>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</si>
  <si>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</si>
  <si>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</si>
  <si>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</si>
  <si>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</si>
  <si>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</si>
  <si>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</si>
  <si>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</si>
  <si>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</si>
  <si>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</si>
  <si>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</si>
  <si>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</si>
  <si>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</si>
  <si>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</si>
  <si>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</si>
  <si>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</si>
  <si>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</si>
  <si>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</si>
  <si>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</si>
  <si>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</si>
  <si>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</si>
  <si>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</si>
  <si>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</si>
  <si>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</si>
  <si>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</si>
  <si>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</si>
  <si>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</si>
  <si>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</si>
  <si>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</si>
  <si>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</si>
  <si>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</si>
  <si>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</si>
  <si>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</si>
  <si>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</si>
  <si>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</si>
  <si>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</si>
  <si>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</si>
  <si>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</si>
  <si>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</si>
  <si>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</si>
  <si>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</si>
  <si>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</si>
  <si>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</si>
  <si>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</si>
  <si>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</si>
  <si>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</si>
  <si>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</si>
  <si>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</si>
  <si>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</si>
  <si>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</si>
  <si>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</si>
  <si>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</si>
  <si>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</si>
  <si>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</si>
  <si>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</si>
  <si>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</si>
  <si>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</si>
  <si>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</si>
  <si>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</si>
  <si>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</si>
  <si>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</si>
  <si>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</si>
  <si>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</si>
  <si>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</si>
  <si>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</si>
  <si>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</si>
  <si>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</si>
  <si>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</si>
  <si>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</si>
  <si>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</si>
  <si>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</si>
  <si>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</si>
  <si>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</si>
  <si>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</si>
  <si>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</si>
  <si>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</si>
  <si>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</si>
  <si>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</si>
  <si>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</si>
  <si>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</si>
  <si>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</si>
  <si>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</si>
  <si>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</si>
  <si>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</si>
  <si>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</si>
  <si>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</si>
  <si>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</si>
  <si>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</si>
  <si>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</si>
  <si>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</si>
  <si>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</si>
  <si>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</si>
  <si>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</si>
  <si>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</si>
  <si>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</si>
  <si>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</si>
  <si>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</si>
  <si>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</si>
  <si>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</si>
  <si>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</si>
  <si>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</si>
  <si>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</si>
  <si>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</si>
  <si>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</si>
  <si>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</si>
  <si>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</si>
  <si>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</si>
  <si>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</si>
  <si>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</si>
  <si>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</si>
  <si>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</si>
  <si>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</si>
  <si>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</si>
  <si>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</si>
  <si>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</si>
  <si>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</si>
  <si>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</si>
  <si>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</si>
  <si>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</si>
  <si>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</si>
  <si>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</si>
  <si>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</si>
  <si>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</si>
  <si>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</si>
  <si>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</si>
  <si>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</si>
  <si>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</si>
  <si>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</si>
  <si>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</si>
  <si>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</si>
  <si>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</si>
  <si>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</si>
  <si>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</si>
  <si>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</si>
  <si>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</si>
  <si>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</si>
  <si>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</si>
  <si>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</si>
  <si>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</si>
  <si>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</si>
  <si>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</si>
  <si>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</si>
  <si>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</si>
  <si>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</si>
  <si>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</si>
  <si>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</si>
  <si>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</si>
  <si>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</si>
  <si>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</si>
  <si>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</si>
  <si>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</si>
  <si>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</si>
  <si>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</si>
  <si>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</si>
  <si>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</si>
  <si>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</si>
  <si>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</si>
  <si>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</si>
  <si>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</si>
  <si>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</si>
  <si>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</si>
  <si>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</si>
  <si>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</si>
  <si>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</si>
  <si>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</si>
  <si>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</si>
  <si>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</si>
  <si>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</si>
  <si>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</si>
  <si>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</si>
  <si>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</si>
  <si>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</si>
  <si>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</si>
  <si>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</si>
  <si>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</si>
  <si>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</si>
  <si>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</si>
  <si>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</si>
  <si>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</si>
  <si>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</si>
  <si>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</si>
  <si>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</si>
  <si>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</si>
  <si>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</si>
  <si>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</si>
  <si>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</si>
  <si>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</si>
  <si>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</si>
  <si>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</si>
  <si>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</si>
  <si>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</si>
  <si>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</si>
  <si>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</si>
  <si>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</si>
  <si>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</si>
  <si>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</si>
  <si>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</si>
  <si>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</si>
  <si>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</si>
  <si>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</si>
  <si>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</si>
  <si>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</si>
  <si>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</si>
  <si>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</si>
  <si>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</si>
  <si>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</si>
  <si>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</si>
  <si>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</si>
  <si>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</si>
  <si>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</si>
  <si>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</si>
  <si>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</si>
  <si>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</si>
  <si>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</si>
  <si>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</si>
  <si>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</si>
  <si>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</si>
  <si>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</si>
  <si>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</si>
  <si>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</si>
  <si>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</si>
  <si>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</si>
  <si>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</si>
  <si>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</si>
  <si>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</si>
  <si>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</si>
  <si>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</si>
  <si>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</si>
  <si>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</si>
  <si>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</si>
  <si>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</si>
  <si>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</si>
  <si>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</si>
  <si>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</si>
  <si>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</si>
  <si>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</si>
  <si>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</si>
  <si>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</si>
  <si>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</si>
  <si>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</si>
  <si>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</si>
  <si>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</si>
  <si>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</si>
  <si>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</si>
  <si>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</si>
  <si>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</si>
  <si>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</si>
  <si>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</si>
  <si>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</si>
  <si>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</si>
  <si>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</si>
  <si>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</si>
  <si>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</si>
  <si>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</si>
  <si>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</si>
  <si>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</si>
  <si>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</si>
  <si>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</si>
  <si>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</si>
  <si>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</si>
  <si>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</si>
  <si>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</si>
  <si>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</si>
  <si>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</si>
  <si>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</si>
  <si>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</si>
  <si>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</si>
  <si>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</si>
  <si>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</si>
  <si>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</si>
  <si>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</si>
  <si>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</si>
  <si>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</si>
  <si>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</si>
  <si>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</si>
  <si>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</si>
  <si>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</si>
  <si>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</si>
  <si>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</si>
  <si>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</si>
  <si>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</si>
  <si>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</si>
  <si>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</si>
  <si>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</si>
  <si>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</si>
  <si>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</si>
  <si>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</si>
  <si>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</si>
  <si>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</si>
  <si>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</si>
  <si>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</si>
  <si>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</si>
  <si>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</si>
  <si>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</si>
  <si>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</si>
  <si>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</si>
  <si>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</si>
  <si>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</si>
  <si>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</si>
  <si>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</si>
  <si>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</si>
  <si>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</si>
  <si>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</si>
  <si>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</si>
  <si>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</si>
  <si>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</si>
  <si>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</si>
  <si>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</si>
  <si>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</si>
  <si>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</si>
  <si>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</si>
  <si>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</si>
  <si>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</si>
  <si>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</si>
  <si>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</si>
  <si>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</si>
  <si>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</si>
  <si>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</si>
  <si>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</si>
  <si>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</si>
  <si>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</si>
  <si>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</si>
  <si>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</si>
  <si>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</si>
  <si>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</si>
  <si>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</si>
  <si>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</si>
  <si>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</si>
  <si>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</si>
  <si>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</si>
  <si>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</si>
  <si>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</si>
  <si>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</si>
  <si>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</si>
  <si>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</si>
  <si>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</si>
  <si>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</si>
  <si>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</si>
  <si>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</si>
  <si>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</si>
  <si>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</si>
  <si>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</si>
  <si>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</si>
  <si>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</si>
  <si>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</si>
  <si>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</si>
  <si>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</si>
  <si>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</si>
  <si>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</si>
  <si>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</si>
  <si>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</si>
  <si>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</si>
  <si>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</si>
  <si>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</si>
  <si>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</si>
  <si>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</si>
  <si>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</si>
  <si>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</si>
  <si>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</si>
  <si>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</si>
  <si>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</si>
  <si>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</si>
  <si>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</si>
  <si>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</si>
  <si>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</si>
  <si>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</si>
  <si>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</si>
  <si>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</si>
  <si>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</si>
  <si>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</si>
  <si>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</si>
  <si>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</si>
  <si>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</si>
  <si>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</si>
  <si>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</si>
  <si>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</si>
  <si>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</si>
  <si>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</si>
  <si>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</si>
  <si>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</si>
  <si>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</si>
  <si>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</si>
  <si>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</si>
  <si>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</si>
  <si>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</si>
  <si>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</si>
  <si>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</si>
  <si>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</si>
  <si>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</si>
  <si>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</si>
  <si>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</si>
  <si>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</si>
  <si>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</si>
  <si>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</si>
  <si>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</si>
  <si>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</si>
  <si>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</si>
  <si>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</si>
  <si>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</si>
  <si>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</si>
  <si>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</si>
  <si>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</si>
  <si>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</si>
  <si>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</si>
  <si>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</si>
  <si>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</si>
  <si>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</si>
  <si>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</si>
  <si>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</si>
  <si>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</si>
  <si>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</si>
  <si>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</si>
  <si>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</si>
  <si>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</si>
  <si>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</si>
  <si>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</si>
  <si>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</si>
  <si>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</si>
  <si>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</si>
  <si>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</si>
  <si>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</si>
  <si>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</si>
  <si>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</si>
  <si>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</si>
  <si>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</si>
  <si>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</si>
  <si>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</si>
  <si>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</si>
  <si>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</si>
  <si>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</si>
  <si>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</si>
  <si>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</si>
  <si>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</si>
  <si>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</si>
  <si>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</si>
  <si>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</si>
  <si>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</si>
  <si>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</si>
  <si>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</si>
  <si>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</si>
  <si>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</si>
  <si>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</si>
  <si>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</si>
  <si>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</si>
  <si>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</si>
  <si>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</si>
  <si>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</si>
  <si>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</si>
  <si>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</si>
  <si>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</si>
  <si>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</si>
  <si>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</si>
  <si>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</si>
  <si>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</si>
  <si>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</si>
  <si>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</si>
  <si>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</si>
  <si>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</si>
  <si>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</si>
  <si>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</si>
  <si>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</si>
  <si>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</si>
  <si>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</si>
  <si>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</si>
  <si>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</si>
  <si>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</si>
  <si>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</si>
  <si>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</si>
  <si>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</si>
  <si>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</si>
  <si>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</si>
  <si>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</si>
  <si>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</si>
  <si>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</si>
  <si>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</si>
  <si>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</si>
  <si>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</si>
  <si>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</si>
  <si>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</si>
  <si>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</si>
  <si>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</si>
  <si>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</si>
  <si>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</si>
  <si>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</si>
  <si>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</si>
  <si>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</si>
  <si>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</si>
  <si>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</si>
  <si>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</si>
  <si>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</si>
  <si>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</si>
  <si>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</si>
  <si>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</si>
  <si>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</si>
  <si>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</si>
  <si>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</si>
  <si>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</si>
  <si>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</si>
  <si>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</si>
  <si>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</si>
  <si>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</si>
  <si>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</si>
  <si>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</si>
  <si>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</si>
  <si>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</si>
  <si>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</si>
  <si>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</si>
  <si>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</si>
  <si>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</si>
  <si>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</si>
  <si>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</si>
  <si>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</si>
  <si>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</si>
  <si>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</si>
  <si>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</si>
  <si>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</si>
  <si>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</si>
  <si>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</si>
  <si>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</si>
  <si>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</si>
  <si>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</si>
  <si>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</si>
  <si>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</si>
  <si>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</si>
  <si>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</si>
  <si>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</si>
  <si>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</si>
  <si>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</si>
  <si>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</si>
  <si>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</si>
  <si>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</si>
  <si>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</si>
  <si>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</si>
  <si>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</si>
  <si>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</si>
  <si>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</si>
  <si>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</si>
  <si>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</si>
  <si>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</si>
  <si>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</si>
  <si>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</si>
  <si>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</si>
  <si>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</si>
  <si>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</si>
  <si>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</si>
  <si>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</si>
  <si>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</si>
  <si>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</si>
  <si>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</si>
  <si>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</si>
  <si>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</si>
  <si>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</si>
  <si>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</si>
  <si>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</si>
  <si>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</si>
  <si>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</si>
  <si>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</si>
  <si>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</si>
  <si>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</si>
  <si>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</si>
  <si>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</si>
  <si>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</si>
  <si>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</si>
  <si>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</si>
  <si>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</si>
  <si>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</si>
  <si>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</si>
  <si>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</si>
  <si>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</si>
  <si>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</si>
  <si>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</si>
  <si>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</si>
  <si>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</si>
  <si>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</si>
  <si>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</si>
  <si>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</si>
  <si>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</si>
  <si>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</si>
  <si>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</si>
  <si>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</si>
  <si>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</si>
  <si>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</si>
  <si>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</si>
  <si>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</si>
  <si>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</si>
  <si>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</si>
  <si>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</si>
  <si>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</si>
  <si>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</si>
  <si>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</si>
  <si>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</si>
  <si>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</si>
  <si>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</si>
  <si>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</si>
  <si>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</si>
  <si>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</si>
  <si>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</si>
  <si>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</si>
  <si>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</si>
  <si>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</si>
  <si>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</si>
  <si>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</si>
  <si>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</si>
  <si>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</si>
  <si>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</si>
  <si>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</si>
  <si>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</si>
  <si>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</si>
  <si>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</si>
  <si>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</si>
  <si>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</si>
  <si>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</si>
  <si>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</si>
  <si>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</si>
  <si>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</si>
  <si>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</si>
  <si>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</si>
  <si>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</si>
  <si>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</si>
  <si>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</si>
  <si>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</si>
  <si>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</si>
  <si>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</si>
  <si>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</si>
  <si>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</si>
  <si>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</si>
  <si>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</si>
  <si>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</si>
  <si>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</si>
  <si>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</si>
  <si>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</si>
  <si>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</si>
  <si>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</si>
  <si>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</si>
  <si>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</si>
  <si>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</si>
  <si>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</si>
  <si>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</si>
  <si>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</si>
  <si>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</si>
  <si>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</si>
  <si>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</si>
  <si>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</si>
  <si>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</si>
  <si>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</si>
  <si>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</si>
  <si>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</si>
  <si>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</si>
  <si>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</si>
  <si>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</si>
  <si>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</si>
  <si>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</si>
  <si>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</si>
  <si>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</si>
  <si>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</si>
  <si>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</si>
  <si>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</si>
  <si>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</si>
  <si>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</si>
  <si>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</si>
  <si>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</si>
  <si>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</si>
  <si>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</si>
  <si>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</si>
  <si>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</si>
  <si>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</si>
  <si>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</si>
  <si>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</si>
  <si>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</si>
  <si>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</si>
  <si>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</si>
  <si>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</si>
  <si>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</si>
  <si>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</si>
  <si>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</si>
  <si>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</si>
  <si>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</si>
  <si>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</si>
  <si>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</si>
  <si>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</si>
  <si>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</si>
  <si>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</si>
  <si>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</si>
  <si>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</si>
  <si>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</si>
  <si>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</si>
  <si>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</si>
  <si>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</si>
  <si>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</si>
  <si>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</si>
  <si>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</si>
  <si>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</si>
  <si>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</si>
  <si>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</si>
  <si>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</si>
  <si>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</si>
  <si>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</si>
  <si>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</si>
  <si>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</si>
  <si>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</si>
  <si>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</si>
  <si>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</si>
  <si>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</si>
  <si>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</si>
  <si>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</si>
  <si>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</si>
  <si>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</si>
  <si>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</si>
  <si>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</si>
  <si>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</si>
  <si>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</si>
  <si>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</si>
  <si>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</si>
  <si>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</si>
  <si>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</si>
  <si>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</si>
  <si>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</si>
  <si>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</si>
  <si>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</si>
  <si>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</si>
  <si>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</si>
  <si>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</si>
  <si>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</si>
  <si>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</si>
  <si>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</si>
  <si>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</si>
  <si>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</si>
  <si>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</si>
  <si>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</si>
  <si>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</si>
  <si>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</si>
  <si>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</si>
  <si>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</si>
  <si>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</si>
  <si>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</si>
  <si>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</si>
  <si>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</si>
  <si>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</si>
  <si>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</si>
  <si>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</si>
  <si>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</si>
  <si>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</si>
  <si>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</si>
  <si>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</si>
  <si>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</si>
  <si>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</si>
  <si>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</si>
  <si>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</si>
  <si>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</si>
  <si>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</si>
  <si>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</si>
  <si>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</si>
  <si>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</si>
  <si>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</si>
  <si>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</si>
  <si>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</si>
  <si>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</si>
  <si>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</si>
  <si>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</si>
  <si>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</si>
  <si>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</si>
  <si>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</si>
  <si>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</si>
  <si>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</si>
  <si>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</si>
  <si>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</si>
  <si>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</si>
  <si>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</si>
  <si>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</si>
  <si>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</si>
  <si>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</si>
  <si>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</si>
  <si>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</si>
  <si>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</si>
  <si>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</si>
  <si>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</si>
  <si>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</si>
  <si>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</si>
  <si>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</si>
  <si>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</si>
  <si>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</si>
  <si>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</si>
  <si>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</si>
  <si>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</si>
  <si>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</si>
  <si>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</si>
  <si>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</si>
  <si>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</si>
  <si>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</si>
  <si>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</si>
  <si>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</si>
  <si>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</si>
  <si>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</si>
  <si>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</si>
  <si>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</si>
  <si>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</si>
  <si>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</si>
  <si>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</si>
  <si>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</si>
  <si>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</si>
  <si>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</si>
  <si>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</si>
  <si>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</si>
  <si>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</si>
  <si>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</si>
  <si>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</si>
  <si>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</si>
  <si>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</si>
  <si>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</si>
  <si>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</si>
  <si>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</si>
  <si>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</si>
  <si>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</si>
  <si>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</si>
  <si>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</si>
  <si>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</si>
  <si>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</si>
  <si>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</si>
  <si>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</si>
  <si>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</si>
  <si>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</si>
  <si>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</si>
  <si>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</si>
  <si>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</si>
  <si>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</si>
  <si>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</si>
  <si>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</si>
  <si>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</si>
  <si>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</si>
  <si>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</si>
  <si>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</si>
  <si>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</si>
  <si>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</si>
  <si>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</si>
  <si>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</si>
  <si>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</si>
  <si>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</si>
  <si>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</si>
  <si>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</si>
  <si>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</si>
  <si>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</si>
  <si>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</si>
  <si>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</si>
  <si>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</si>
  <si>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</si>
  <si>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</si>
  <si>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</si>
  <si>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</si>
  <si>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</si>
  <si>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</si>
  <si>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</si>
  <si>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</si>
  <si>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</si>
  <si>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</si>
  <si>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</si>
  <si>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</si>
  <si>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</si>
  <si>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</si>
  <si>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</si>
  <si>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</si>
  <si>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</si>
  <si>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</si>
  <si>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</si>
  <si>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</si>
  <si>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</si>
  <si>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</si>
  <si>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</si>
  <si>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</si>
  <si>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</si>
  <si>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</si>
  <si>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</si>
  <si>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</si>
  <si>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</si>
  <si>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</si>
  <si>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</si>
  <si>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</si>
  <si>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</si>
  <si>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</si>
  <si>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</si>
  <si>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</si>
  <si>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</si>
  <si>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</si>
  <si>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</si>
  <si>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</si>
  <si>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</si>
  <si>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</si>
  <si>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</si>
  <si>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</si>
  <si>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</si>
  <si>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</si>
  <si>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</si>
  <si>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</si>
  <si>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</si>
  <si>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</si>
  <si>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</si>
  <si>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</si>
  <si>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</si>
  <si>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</si>
  <si>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</si>
  <si>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</si>
  <si>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</si>
  <si>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</si>
  <si>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</si>
  <si>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</si>
  <si>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</si>
  <si>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</si>
  <si>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</si>
  <si>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</si>
  <si>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</si>
  <si>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</si>
  <si>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</si>
  <si>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</si>
  <si>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</si>
  <si>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</si>
  <si>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</si>
  <si>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</si>
  <si>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</si>
  <si>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</si>
  <si>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</si>
  <si>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</si>
  <si>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</si>
  <si>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</si>
  <si>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</si>
  <si>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</si>
  <si>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</si>
  <si>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</si>
  <si>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</si>
  <si>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</si>
  <si>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</si>
  <si>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</si>
  <si>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</si>
  <si>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</si>
  <si>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</si>
  <si>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</si>
  <si>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</si>
  <si>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</si>
  <si>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</si>
  <si>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</si>
  <si>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</si>
  <si>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</si>
  <si>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</si>
  <si>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</si>
  <si>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</si>
  <si>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</si>
  <si>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PCM-20251105-00001026</t>
  </si>
  <si>
    <t>site located in Air Base and team tried to access and cannot enter and SAUDI coordinator arrange access for site tomorrow morning</t>
  </si>
  <si>
    <t>PCM-20251105-00001722</t>
  </si>
  <si>
    <t>EM team need 180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</si>
  <si>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</si>
  <si>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</si>
  <si>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</si>
  <si>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</si>
  <si>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</si>
  <si>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</si>
  <si>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</si>
  <si>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</si>
  <si>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</si>
  <si>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</si>
  <si>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</si>
  <si>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</si>
  <si>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</si>
  <si>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</si>
  <si>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</si>
  <si>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</si>
  <si>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</si>
  <si>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</si>
  <si>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</si>
  <si>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</si>
  <si>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</si>
  <si>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</si>
  <si>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</si>
  <si>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</si>
  <si>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</si>
  <si>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</si>
  <si>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</si>
  <si>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</si>
  <si>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</si>
  <si>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</si>
  <si>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</si>
  <si>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</si>
  <si>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</si>
  <si>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</si>
  <si>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</si>
  <si>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</si>
  <si>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</si>
  <si>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</si>
  <si>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</si>
  <si>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</si>
  <si>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</si>
  <si>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</si>
  <si>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</si>
  <si>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</si>
  <si>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</si>
  <si>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</si>
  <si>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</si>
  <si>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</si>
  <si>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</si>
  <si>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</si>
  <si>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</si>
  <si>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</si>
  <si>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</si>
  <si>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</si>
  <si>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</si>
  <si>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</si>
  <si>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</si>
  <si>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</si>
  <si>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</si>
  <si>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</si>
  <si>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</si>
  <si>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</si>
  <si>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</si>
  <si>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</si>
  <si>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</si>
  <si>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</si>
  <si>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</si>
  <si>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</si>
  <si>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</si>
  <si>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</si>
  <si>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</si>
  <si>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</si>
  <si>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</si>
  <si>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</si>
  <si>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</si>
  <si>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</si>
  <si>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</si>
  <si>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</si>
  <si>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</si>
  <si>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</si>
  <si>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</si>
  <si>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</si>
  <si>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</si>
  <si>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</si>
  <si>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t>
  </si>
  <si>
    <t xml:space="preserve">                                                                                                                                                                                                                                                                                                                                                                                                                                                                                                                                                                                                                                                                                                                                                                                                                                                                                                                                                                                                                                                                                                                                                                                                                                                                                                                                                                                                                                                                                                                                                                                                                                                                                                                                                                                                                                                                                                                                                                                                                                                                                                                                                                                                                                                                                                                                                                                                                                                                                                                                                                                                                                                                                                                                                                                                                                                                                                                                                                                                                                                                                                                                                                                                                                                                                                                                                                                                                                                                                                                                                                                                                                                                                                                                                                                                                                                                                                                                                                                                                                                                                                                                                                                                                                                                                                                                                                                                                                                                                                                                                                                                                                                    </t>
  </si>
  <si>
    <t xml:space="preserve"> PCM-20250215-00000830 </t>
  </si>
  <si>
    <t>LTE site still down and  site located in aramco area access issue need special permission</t>
  </si>
  <si>
    <t>PCM-20251105-00001752</t>
  </si>
  <si>
    <t xml:space="preserve">site has access night issue located at USF area team will check morning  </t>
  </si>
  <si>
    <t>PCM-20251105-00001767</t>
  </si>
  <si>
    <t>EM team on the way need 45 Min</t>
  </si>
  <si>
    <t>NO PCM</t>
  </si>
  <si>
    <t>Sceco failure, we are unable to connect the PG due to the noise and the objection from the neighbors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</si>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</sst>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8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0" fontId="9" fillId="2" borderId="8" xfId="0" applyFont="1" applyFill="1" applyBorder="1" applyAlignment="1">
      <alignment horizontal="center" vertical="center"/>
    </xf>
    <xf numFmtId="0" fontId="9" fillId="15" borderId="8" xfId="0" applyFont="1" applyFill="1" applyBorder="1" applyAlignment="1">
      <alignment horizontal="center" vertical="center" wrapText="1"/>
    </xf>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13" fillId="7" borderId="8" xfId="0"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34" fillId="0" borderId="0" xfId="0" applyFont="1"/>
    <xf numFmtId="0" fontId="10" fillId="8" borderId="8" xfId="0" applyNumberFormat="1" applyFont="1" applyFill="1" applyBorder="1" applyAlignment="1">
      <alignment horizontal="center" vertical="center"/>
    </xf>
    <xf numFmtId="0" fontId="8" fillId="12" borderId="8" xfId="0" applyNumberFormat="1" applyFont="1" applyFill="1" applyBorder="1" applyAlignment="1">
      <alignment horizontal="center" vertical="center"/>
    </xf>
    <xf numFmtId="164" fontId="26" fillId="8" borderId="8" xfId="0" applyNumberFormat="1" applyFont="1" applyFill="1" applyBorder="1" applyAlignment="1">
      <alignment horizontal="center" vertical="center"/>
    </xf>
    <xf numFmtId="0" fontId="28" fillId="8" borderId="8"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93" totalsRowShown="0" headerRowDxfId="174" dataDxfId="173" headerRowBorderDxfId="171" tableBorderDxfId="172" totalsRowBorderDxfId="170">
  <autoFilter ref="A1:L9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05" totalsRowShown="0" headerRowDxfId="157" dataDxfId="156" headerRowBorderDxfId="154" tableBorderDxfId="155" totalsRowBorderDxfId="153">
  <autoFilter ref="A1:CJ10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64" totalsRowShown="0" headerRowDxfId="64" dataDxfId="63" headerRowBorderDxfId="61" tableBorderDxfId="62">
  <autoFilter ref="A1:L106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3" totalsRowShown="0" headerRowDxfId="48" dataDxfId="47" headerRowBorderDxfId="45" tableBorderDxfId="46" totalsRowBorderDxfId="44">
  <autoFilter ref="A1:L4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8" totalsRowShown="0" headerRowDxfId="31" dataDxfId="30" headerRowBorderDxfId="28" tableBorderDxfId="29">
  <autoFilter ref="A1:L31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8" totalsRowShown="0" headerRowDxfId="15" dataDxfId="14" headerRowBorderDxfId="12" tableBorderDxfId="13">
  <autoFilter ref="A1:L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3"/>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69"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303.79512442129635</v>
      </c>
      <c r="H2" s="77">
        <v>45662.943402777775</v>
      </c>
      <c r="I2" s="60" t="str">
        <f>IFERROR(VLOOKUP(D2,DB!A:F,6,0),"")</f>
        <v>Generator-SG</v>
      </c>
      <c r="J2" s="60" t="str">
        <f>IFERROR(VLOOKUP(D2,DB!A:G,7,0),"")</f>
        <v>Dead</v>
      </c>
      <c r="K2" s="68" t="s">
        <v>39022</v>
      </c>
      <c r="L2" s="66" t="str">
        <f>IFERROR(VLOOKUP(D2,DB!A:I,9,0),"")</f>
        <v>Latis</v>
      </c>
    </row>
    <row r="3" spans="1:15" ht="28.5" customHeight="1">
      <c r="A3" s="132" t="s">
        <v>39023</v>
      </c>
      <c r="B3" s="133" t="str">
        <f>IFERROR(VLOOKUP(D3,DB!A:K,11,0),"")</f>
        <v>R1</v>
      </c>
      <c r="C3" s="133">
        <v>2</v>
      </c>
      <c r="D3" s="133" t="s">
        <v>11051</v>
      </c>
      <c r="E3" s="134" t="s">
        <v>39021</v>
      </c>
      <c r="F3" s="135">
        <v>45966.403113425928</v>
      </c>
      <c r="G3" s="136">
        <f ca="1">IFERROR(NOW()-F3,"")</f>
        <v>0.340436921294895</v>
      </c>
      <c r="H3" s="174">
        <v>45966.39130787037</v>
      </c>
      <c r="I3" s="133" t="str">
        <f>IFERROR(VLOOKUP(D3,DB!A:F,6,0),"")</f>
        <v>SCECO</v>
      </c>
      <c r="J3" s="133" t="str">
        <f>IFERROR(VLOOKUP(D3,DB!A:G,7,0),"")</f>
        <v>Dead</v>
      </c>
      <c r="K3" s="137" t="s">
        <v>39024</v>
      </c>
      <c r="L3" s="138" t="str">
        <f>IFERROR(VLOOKUP(D3,DB!A:I,9,0),"")</f>
        <v>Latis</v>
      </c>
    </row>
    <row r="4" spans="1:15" ht="15" customHeight="1">
      <c r="A4" s="176" t="s">
        <v>39025</v>
      </c>
      <c r="B4" s="133" t="str">
        <f>IFERROR(VLOOKUP(D4,DB!A:K,11,0),"")</f>
        <v>R1</v>
      </c>
      <c r="C4" s="133">
        <v>1</v>
      </c>
      <c r="D4" s="175" t="s">
        <v>21347</v>
      </c>
      <c r="E4" s="134" t="s">
        <v>39021</v>
      </c>
      <c r="F4" s="135">
        <v>45966.720462962963</v>
      </c>
      <c r="G4" s="136">
        <f ca="1">IFERROR(NOW()-F4,"")</f>
        <v>2.3087384259270038E-2</v>
      </c>
      <c r="H4" s="135">
        <v>45966.720462962963</v>
      </c>
      <c r="I4" s="133" t="str">
        <f>IFERROR(VLOOKUP(D4,DB!A:F,6,0),"")</f>
        <v>SCECO</v>
      </c>
      <c r="J4" s="133" t="str">
        <f>IFERROR(VLOOKUP(D4,DB!A:G,7,0),"")</f>
        <v>Vandalized</v>
      </c>
      <c r="K4" s="137" t="s">
        <v>39026</v>
      </c>
      <c r="L4" s="138" t="str">
        <f>IFERROR(VLOOKUP(D4,DB!A:I,9,0),"")</f>
        <v>Latis</v>
      </c>
    </row>
    <row r="5" spans="1:15" ht="15" customHeight="1">
      <c r="A5" s="132"/>
      <c r="B5" s="133" t="str">
        <f>IFERROR(VLOOKUP(D5,DB!A:K,11,0),"")</f>
        <v/>
      </c>
      <c r="C5" s="133"/>
      <c r="D5" s="133"/>
      <c r="E5" s="134"/>
      <c r="F5" s="135"/>
      <c r="G5" s="136">
        <f ca="1">IFERROR(NOW()-F5,"")</f>
        <v>45966.743550347222</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45966.743550347222</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45966.743550347222</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45966.743550347222</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45966.743550347222</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45966.743550347222</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45966.743550347222</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45966.743550347222</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45966.743550347222</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45966.743550347222</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45966.743550347222</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45966.743550347222</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45966.743550347222</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45966.743550347222</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45966.743550347222</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45966.743550347222</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45966.743550347222</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45966.743550347222</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45966.743550347222</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45966.743550347222</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45966.743550347222</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45966.743550347222</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45966.743550347222</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45966.743550347222</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45966.743550347222</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45966.743550347222</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45966.743550347222</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45966.743550347222</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45966.743550347222</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45966.743550347222</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45966.743550347222</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45966.743550347222</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45966.743550347222</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45966.743550347222</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45966.743550347222</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45966.743550347222</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45966.743550347222</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45966.743550347222</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45966.743550347222</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45966.743550347222</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45966.743550347222</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45966.743550347222</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45966.743550347222</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45966.743550347222</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45966.743550347222</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45966.743550347222</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45966.743550347222</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45966.743550347222</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45966.743550347222</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45966.743550347222</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45966.743550347222</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45966.743550347222</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45966.743550347222</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45966.743550347222</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45966.743550347222</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45966.743550347222</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45966.743550347222</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45966.743550347222</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45966.743550347222</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45966.743550347222</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45966.743550347222</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45966.743550347222</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45966.743550347222</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45966.743550347222</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45966.743550347222</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45966.743550347222</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45966.743550347222</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45966.743550347222</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45966.743550347222</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45966.743550347222</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45966.743550347222</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45966.743550347222</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45966.743550347222</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45966.743550347222</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45966.743550347222</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45966.743550347222</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45966.743550347222</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45966.743550347222</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45966.743550347222</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45966.743550347222</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45966.743550347222</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45966.743550347222</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45966.743550347222</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45966.743550347222</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45966.743550347222</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45966.743550347222</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45966.743550347222</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45966.743550347222</v>
      </c>
      <c r="H92" s="135"/>
      <c r="I92" s="133" t="str">
        <f>IFERROR(VLOOKUP(D92,DB!A:F,6,0),"")</f>
        <v/>
      </c>
      <c r="J92" s="133" t="str">
        <f>IFERROR(VLOOKUP(D92,DB!A:G,7,0),"")</f>
        <v/>
      </c>
      <c r="K92" s="137"/>
      <c r="L92" s="138" t="str">
        <f>IFERROR(VLOOKUP(D92,DB!A:I,9,0),"")</f>
        <v/>
      </c>
    </row>
    <row r="93" spans="1:12" ht="15" customHeight="1">
      <c r="A93" s="144"/>
      <c r="B93" s="145" t="str">
        <f>IFERROR(VLOOKUP(D93,DB!A:K,11,0),"")</f>
        <v/>
      </c>
      <c r="C93" s="145"/>
      <c r="D93" s="145"/>
      <c r="E93" s="146"/>
      <c r="F93" s="147"/>
      <c r="G93" s="148">
        <f ca="1">IFERROR(NOW()-F93,"")</f>
        <v>45966.743550347222</v>
      </c>
      <c r="H93" s="147"/>
      <c r="I93" s="145" t="str">
        <f>IFERROR(VLOOKUP(D93,DB!A:F,6,0),"")</f>
        <v/>
      </c>
      <c r="J93" s="145" t="str">
        <f>IFERROR(VLOOKUP(D93,DB!A:G,7,0),"")</f>
        <v/>
      </c>
      <c r="K93" s="149"/>
      <c r="L93" s="150" t="str">
        <f>IFERROR(VLOOKUP(D93,DB!A:I,9,0),"")</f>
        <v/>
      </c>
    </row>
  </sheetData>
  <customSheetViews>
    <customSheetView guid="{F6042A99-DD27-4453-835D-0834D95730CC}" filter="1" showAutoFilter="1">
      <pageMargins left="0" right="0" top="0" bottom="0" header="0" footer="0"/>
      <autoFilter ref="B1:M1" xr:uid="{62FB82FE-BB71-46EF-B6F3-DD534BB7D9CA}"/>
    </customSheetView>
  </customSheetViews>
  <dataValidations count="2">
    <dataValidation allowBlank="1" showInputMessage="1" showErrorMessage="1" sqref="E1" xr:uid="{5DBA255D-CDD9-49FB-AD3C-AF70AB4EE696}"/>
    <dataValidation type="list" allowBlank="1" showInputMessage="1" showErrorMessage="1" sqref="E2:E9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05"/>
  <sheetViews>
    <sheetView workbookViewId="0">
      <selection activeCell="A5" sqref="A5:XFD5"/>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9.5976562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39027</v>
      </c>
      <c r="N1" s="89" t="s">
        <v>39028</v>
      </c>
      <c r="O1" s="89" t="s">
        <v>39029</v>
      </c>
      <c r="P1" s="89" t="s">
        <v>39030</v>
      </c>
      <c r="Q1" s="89" t="s">
        <v>39031</v>
      </c>
      <c r="R1" s="89" t="s">
        <v>39032</v>
      </c>
      <c r="S1" s="89" t="s">
        <v>39033</v>
      </c>
      <c r="T1" s="89" t="s">
        <v>39034</v>
      </c>
      <c r="U1" s="89" t="s">
        <v>39035</v>
      </c>
      <c r="V1" s="89" t="s">
        <v>39036</v>
      </c>
      <c r="W1" s="89" t="s">
        <v>39037</v>
      </c>
      <c r="X1" s="89" t="s">
        <v>39038</v>
      </c>
      <c r="Y1" s="89" t="s">
        <v>39039</v>
      </c>
      <c r="Z1" s="89" t="s">
        <v>39040</v>
      </c>
      <c r="AA1" s="89" t="s">
        <v>39041</v>
      </c>
      <c r="AB1" s="89" t="s">
        <v>39042</v>
      </c>
      <c r="AC1" s="89" t="s">
        <v>39043</v>
      </c>
      <c r="AD1" s="89" t="s">
        <v>39044</v>
      </c>
      <c r="AE1" s="89" t="s">
        <v>39045</v>
      </c>
      <c r="AF1" s="89" t="s">
        <v>39046</v>
      </c>
      <c r="AG1" s="89" t="s">
        <v>39047</v>
      </c>
      <c r="AH1" s="89" t="s">
        <v>39048</v>
      </c>
      <c r="AI1" s="89" t="s">
        <v>39049</v>
      </c>
      <c r="AJ1" s="89" t="s">
        <v>39050</v>
      </c>
      <c r="AK1" s="89" t="s">
        <v>39051</v>
      </c>
      <c r="AL1" s="89" t="s">
        <v>39052</v>
      </c>
      <c r="AM1" s="89" t="s">
        <v>39053</v>
      </c>
      <c r="AN1" s="89" t="s">
        <v>39054</v>
      </c>
      <c r="AO1" s="89" t="s">
        <v>39055</v>
      </c>
      <c r="AP1" s="89" t="s">
        <v>39056</v>
      </c>
      <c r="AQ1" s="89" t="s">
        <v>39057</v>
      </c>
      <c r="AR1" s="89" t="s">
        <v>39058</v>
      </c>
      <c r="AS1" s="89" t="s">
        <v>39059</v>
      </c>
      <c r="AT1" s="89" t="s">
        <v>39060</v>
      </c>
      <c r="AU1" s="89" t="s">
        <v>39061</v>
      </c>
      <c r="AV1" s="89" t="s">
        <v>39062</v>
      </c>
      <c r="AW1" s="89" t="s">
        <v>39063</v>
      </c>
      <c r="AX1" s="89" t="s">
        <v>39064</v>
      </c>
      <c r="AY1" s="89" t="s">
        <v>39065</v>
      </c>
      <c r="AZ1" s="89" t="s">
        <v>39066</v>
      </c>
      <c r="BA1" s="89" t="s">
        <v>39067</v>
      </c>
      <c r="BB1" s="89" t="s">
        <v>39068</v>
      </c>
      <c r="BC1" s="89" t="s">
        <v>39069</v>
      </c>
      <c r="BD1" s="89" t="s">
        <v>39070</v>
      </c>
      <c r="BE1" s="89" t="s">
        <v>39071</v>
      </c>
      <c r="BF1" s="89" t="s">
        <v>39072</v>
      </c>
      <c r="BG1" s="89" t="s">
        <v>39073</v>
      </c>
      <c r="BH1" s="89" t="s">
        <v>39074</v>
      </c>
      <c r="BI1" s="89" t="s">
        <v>39075</v>
      </c>
      <c r="BJ1" s="89" t="s">
        <v>39076</v>
      </c>
      <c r="BK1" s="89" t="s">
        <v>39077</v>
      </c>
      <c r="BL1" s="89" t="s">
        <v>39078</v>
      </c>
      <c r="BM1" s="89" t="s">
        <v>39079</v>
      </c>
      <c r="BN1" s="89" t="s">
        <v>39080</v>
      </c>
      <c r="BO1" s="89" t="s">
        <v>39081</v>
      </c>
      <c r="BP1" s="89" t="s">
        <v>39082</v>
      </c>
      <c r="BQ1" s="89" t="s">
        <v>39083</v>
      </c>
      <c r="BR1" s="89" t="s">
        <v>39084</v>
      </c>
      <c r="BS1" s="89" t="s">
        <v>39085</v>
      </c>
      <c r="BT1" s="89" t="s">
        <v>39086</v>
      </c>
      <c r="BU1" s="89" t="s">
        <v>39087</v>
      </c>
      <c r="BV1" s="89" t="s">
        <v>39088</v>
      </c>
      <c r="BW1" s="89" t="s">
        <v>39089</v>
      </c>
      <c r="BX1" s="89" t="s">
        <v>39090</v>
      </c>
      <c r="BY1" s="89" t="s">
        <v>39091</v>
      </c>
      <c r="BZ1" s="89" t="s">
        <v>39092</v>
      </c>
      <c r="CA1" s="89" t="s">
        <v>39093</v>
      </c>
      <c r="CB1" s="89" t="s">
        <v>39094</v>
      </c>
      <c r="CC1" s="89" t="s">
        <v>39095</v>
      </c>
      <c r="CD1" s="89" t="s">
        <v>39096</v>
      </c>
      <c r="CE1" s="89" t="s">
        <v>39097</v>
      </c>
      <c r="CF1" s="89" t="s">
        <v>39098</v>
      </c>
      <c r="CG1" s="89" t="s">
        <v>39099</v>
      </c>
      <c r="CH1" s="89" t="s">
        <v>39100</v>
      </c>
      <c r="CI1" s="89" t="s">
        <v>39101</v>
      </c>
      <c r="CJ1" s="89" t="s">
        <v>39102</v>
      </c>
    </row>
    <row r="2" spans="1:88" s="69" customFormat="1" ht="31.5" customHeight="1">
      <c r="A2" s="62" t="s">
        <v>39103</v>
      </c>
      <c r="B2" s="62" t="s">
        <v>27</v>
      </c>
      <c r="C2" s="62">
        <v>1</v>
      </c>
      <c r="D2" s="62" t="s">
        <v>19542</v>
      </c>
      <c r="E2" s="86" t="s">
        <v>39104</v>
      </c>
      <c r="F2" s="75">
        <v>45322.056979166664</v>
      </c>
      <c r="G2" s="76" t="s">
        <v>39105</v>
      </c>
      <c r="H2" s="88">
        <v>45322.050729166665</v>
      </c>
      <c r="I2" s="62" t="s">
        <v>88</v>
      </c>
      <c r="J2" s="62" t="s">
        <v>65</v>
      </c>
      <c r="K2" s="87" t="s">
        <v>39106</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39107</v>
      </c>
      <c r="B3" s="62" t="str">
        <f>IFERROR(VLOOKUP(D3,DB!A:K,11,0),"")</f>
        <v>R2</v>
      </c>
      <c r="C3" s="62">
        <v>1</v>
      </c>
      <c r="D3" s="62" t="s">
        <v>25643</v>
      </c>
      <c r="E3" s="86" t="s">
        <v>39021</v>
      </c>
      <c r="F3" s="75">
        <v>45824.999837962961</v>
      </c>
      <c r="G3" s="76">
        <f ca="1">IFERROR(NOW()-F3,"-")</f>
        <v>141.74371238426102</v>
      </c>
      <c r="H3" s="75">
        <v>45824.993587962963</v>
      </c>
      <c r="I3" s="62" t="str">
        <f>IFERROR(VLOOKUP(D3,DB!A:F,6,0),"")</f>
        <v>Generator-SG</v>
      </c>
      <c r="J3" s="62" t="str">
        <f>IFERROR(VLOOKUP(D3,DB!A:G,7,0),"")</f>
        <v>Good</v>
      </c>
      <c r="K3" s="87" t="s">
        <v>39108</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5.25" customHeight="1">
      <c r="A4" s="112" t="s">
        <v>39109</v>
      </c>
      <c r="B4" s="18" t="str">
        <f>IFERROR(VLOOKUP(D4,DB!A:K,11,0),"")</f>
        <v>R2</v>
      </c>
      <c r="C4" s="18">
        <v>1</v>
      </c>
      <c r="D4" s="18" t="s">
        <v>27532</v>
      </c>
      <c r="E4" s="113" t="s">
        <v>39104</v>
      </c>
      <c r="F4" s="114">
        <v>45958.742083333331</v>
      </c>
      <c r="G4" s="115">
        <f ca="1">IFERROR(NOW()-F4,"-")</f>
        <v>8.0014670138916699</v>
      </c>
      <c r="H4" s="114">
        <v>45958.649699074071</v>
      </c>
      <c r="I4" s="18" t="str">
        <f>IFERROR(VLOOKUP(D4,DB!A:F,6,0),"")</f>
        <v>Generator-SG</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31.5" customHeight="1">
      <c r="A5" s="112"/>
      <c r="B5" s="18" t="str">
        <f>IFERROR(VLOOKUP(D5,DB!A:K,11,0),"")</f>
        <v/>
      </c>
      <c r="C5" s="18"/>
      <c r="D5" s="18"/>
      <c r="E5" s="113"/>
      <c r="F5" s="114"/>
      <c r="G5" s="115">
        <f ca="1">IFERROR(NOW()-F5,"-")</f>
        <v>45966.743550347222</v>
      </c>
      <c r="H5" s="11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c r="B6" s="18" t="str">
        <f>IFERROR(VLOOKUP(D6,DB!A:K,11,0),"")</f>
        <v/>
      </c>
      <c r="C6" s="18"/>
      <c r="D6" s="18"/>
      <c r="E6" s="113"/>
      <c r="F6" s="114"/>
      <c r="G6" s="115">
        <f ca="1">IFERROR(NOW()-F6,"-")</f>
        <v>45966.743550347222</v>
      </c>
      <c r="H6" s="11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45966.743550347222</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45966.743550347222</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45966.743550347222</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45966.743550347222</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45966.743550347222</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45966.743550347222</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45966.743550347222</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45966.743550347222</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45966.743550347222</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45966.743550347222</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45966.743550347222</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45966.743550347222</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45966.743550347222</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45966.743550347222</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45966.743550347222</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45966.743550347222</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45966.743550347222</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45966.743550347222</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45966.743550347222</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45966.743550347222</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45966.743550347222</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45966.743550347222</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45966.743550347222</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45966.743550347222</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45966.743550347222</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45966.743550347222</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45966.743550347222</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45966.743550347222</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45966.743550347222</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45966.743550347222</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45966.743550347222</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45966.743550347222</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45966.743550347222</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45966.743550347222</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45966.743550347222</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45966.743550347222</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45966.743550347222</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45966.743550347222</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45966.743550347222</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45966.743550347222</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45966.743550347222</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45966.743550347222</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45966.743550347222</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45966.743550347222</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45966.743550347222</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45966.743550347222</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45966.743550347222</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45966.743550347222</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45966.743550347222</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45966.743550347222</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45966.743550347222</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45966.743550347222</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45966.743550347222</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45966.743550347222</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45966.743550347222</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45966.743550347222</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45966.743550347222</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45966.743550347222</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45966.743550347222</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45966.743550347222</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45966.743550347222</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45966.743550347222</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45966.743550347222</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45966.743550347222</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45966.743550347222</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45966.743550347222</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45966.743550347222</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45966.743550347222</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45966.743550347222</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45966.743550347222</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45966.743550347222</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45966.743550347222</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45966.743550347222</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45966.743550347222</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45966.743550347222</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45966.743550347222</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45966.743550347222</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45966.743550347222</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45966.743550347222</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45966.743550347222</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45966.743550347222</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45966.743550347222</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45966.743550347222</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45966.743550347222</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45966.743550347222</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45966.743550347222</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45966.743550347222</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45966.743550347222</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45966.743550347222</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45966.743550347222</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45966.743550347222</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45966.743550347222</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45966.743550347222</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45966.743550347222</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45966.743550347222</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45966.743550347222</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45966.743550347222</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45966.743550347222</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60"/>
      <c r="B105" s="161" t="str">
        <f>IFERROR(VLOOKUP(D105,DB!A:K,11,0),"")</f>
        <v/>
      </c>
      <c r="C105" s="161"/>
      <c r="D105" s="161"/>
      <c r="E105" s="162"/>
      <c r="F105" s="163"/>
      <c r="G105" s="164">
        <f ca="1">IFERROR(NOW()-F105,"-")</f>
        <v>45966.743550347222</v>
      </c>
      <c r="H105" s="163"/>
      <c r="I105" s="161" t="str">
        <f>IFERROR(VLOOKUP(D105,DB!A:F,6,0),"")</f>
        <v/>
      </c>
      <c r="J105" s="161" t="str">
        <f>IFERROR(VLOOKUP(D105,DB!A:G,7,0),"")</f>
        <v/>
      </c>
      <c r="K105" s="165"/>
      <c r="L105" s="161" t="str">
        <f>IFERROR(VLOOKUP(D105,DB!A:I,9,0),"")</f>
        <v/>
      </c>
      <c r="M105" s="161"/>
      <c r="N105" s="161"/>
      <c r="O105" s="161"/>
      <c r="P105" s="161"/>
      <c r="Q105" s="161"/>
      <c r="R105" s="161"/>
      <c r="S105" s="161"/>
      <c r="T105" s="161"/>
      <c r="U105" s="161"/>
      <c r="V105" s="161"/>
      <c r="W105" s="161"/>
      <c r="X105" s="161"/>
      <c r="Y105" s="161"/>
      <c r="Z105" s="161"/>
      <c r="AA105" s="161"/>
      <c r="AB105" s="161"/>
      <c r="AC105" s="161"/>
      <c r="AD105" s="161"/>
      <c r="AE105" s="161"/>
      <c r="AF105" s="161"/>
      <c r="AG105" s="161"/>
      <c r="AH105" s="161"/>
      <c r="AI105" s="161"/>
      <c r="AJ105" s="161"/>
      <c r="AK105" s="161"/>
      <c r="AL105" s="161"/>
      <c r="AM105" s="161"/>
      <c r="AN105" s="161"/>
      <c r="AO105" s="161"/>
      <c r="AP105" s="161"/>
      <c r="AQ105" s="161"/>
      <c r="AR105" s="161"/>
      <c r="AS105" s="161"/>
      <c r="AT105" s="161"/>
      <c r="AU105" s="161"/>
      <c r="AV105" s="161"/>
      <c r="AW105" s="161"/>
      <c r="AX105" s="161"/>
      <c r="AY105" s="161"/>
      <c r="AZ105" s="161"/>
      <c r="BA105" s="161"/>
      <c r="BB105" s="161"/>
      <c r="BC105" s="161"/>
      <c r="BD105" s="161"/>
      <c r="BE105" s="161"/>
      <c r="BF105" s="161"/>
      <c r="BG105" s="161"/>
      <c r="BH105" s="161"/>
      <c r="BI105" s="161"/>
      <c r="BJ105" s="161"/>
      <c r="BK105" s="161"/>
      <c r="BL105" s="161"/>
      <c r="BM105" s="161"/>
      <c r="BN105" s="161"/>
      <c r="BO105" s="161"/>
      <c r="BP105" s="161"/>
      <c r="BQ105" s="161"/>
      <c r="BR105" s="161"/>
      <c r="BS105" s="161"/>
      <c r="BT105" s="161"/>
      <c r="BU105" s="161"/>
      <c r="BV105" s="161"/>
      <c r="BW105" s="161"/>
      <c r="BX105" s="161"/>
      <c r="BY105" s="161"/>
      <c r="BZ105" s="161"/>
      <c r="CA105" s="161"/>
      <c r="CB105" s="161"/>
      <c r="CC105" s="161"/>
      <c r="CD105" s="161"/>
      <c r="CE105" s="161"/>
      <c r="CF105" s="161"/>
      <c r="CG105" s="161"/>
      <c r="CH105" s="161"/>
      <c r="CI105" s="161"/>
      <c r="CJ105" s="166"/>
    </row>
  </sheetData>
  <dataValidations count="2">
    <dataValidation allowBlank="1" showInputMessage="1" showErrorMessage="1" sqref="E1" xr:uid="{4D935161-CDD3-4592-B877-3FB59C99E142}"/>
    <dataValidation type="list" allowBlank="1" showInputMessage="1" showErrorMessage="1" sqref="E3:E10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c r="B2" s="62" t="str">
        <f>IFERROR(VLOOKUP(D2,DB!A:K,11,0),"")</f>
        <v/>
      </c>
      <c r="C2" s="18"/>
      <c r="D2"/>
      <c r="E2" s="18"/>
      <c r="F2" s="20"/>
      <c r="G2" s="21">
        <f t="shared" ref="G2:G25" ca="1" si="0">IFERROR(NOW()-F2,"-")</f>
        <v>45966.743550347222</v>
      </c>
      <c r="H2" s="22"/>
      <c r="I2" s="19" t="str">
        <f>IFERROR(VLOOKUP(D2,DB!A:F,6,0),"")</f>
        <v/>
      </c>
      <c r="J2" s="18" t="str">
        <f>IFERROR(VLOOKUP(D2,DB!A:G,7,0),"")</f>
        <v/>
      </c>
      <c r="K2" s="46"/>
      <c r="L2" s="23" t="str">
        <f>IFERROR(VLOOKUP(D2,DB!A:I,9,0),"")</f>
        <v/>
      </c>
    </row>
    <row r="3" spans="1:13" ht="15" customHeight="1">
      <c r="A3" s="19"/>
      <c r="B3" s="62" t="str">
        <f>IFERROR(VLOOKUP(D3,DB!A:K,11,0),"")</f>
        <v/>
      </c>
      <c r="C3" s="18"/>
      <c r="D3" s="18"/>
      <c r="E3" s="18"/>
      <c r="F3" s="20"/>
      <c r="G3" s="21">
        <f t="shared" ca="1" si="0"/>
        <v>45966.743550347222</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45966.743550347222</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45966.743550347222</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45966.743550347222</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45966.743550347222</v>
      </c>
      <c r="H7" s="22"/>
      <c r="I7" s="19" t="str">
        <f>IFERROR(VLOOKUP(D7,DB!A:F,6,0),"")</f>
        <v/>
      </c>
      <c r="J7" s="18" t="str">
        <f>IFERROR(VLOOKUP(D7,DB!A:G,7,0),"")</f>
        <v/>
      </c>
      <c r="K7" s="46"/>
      <c r="L7" s="23" t="str">
        <f>IFERROR(VLOOKUP(D7,DB!A:I,9,0),"")</f>
        <v/>
      </c>
    </row>
    <row r="8" spans="1:13" ht="15" customHeight="1">
      <c r="A8" s="19"/>
      <c r="B8" s="62" t="str">
        <f>IFERROR(VLOOKUP(D8,DB!A:K,11,0),"")</f>
        <v/>
      </c>
      <c r="C8" s="18"/>
      <c r="D8" s="62"/>
      <c r="E8" s="18"/>
      <c r="F8" s="20"/>
      <c r="G8" s="21">
        <f t="shared" ca="1" si="0"/>
        <v>45966.743550347222</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45966.743550347222</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45966.743550347222</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45966.743550347222</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45966.743550347222</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45966.743550347222</v>
      </c>
      <c r="H13" s="22" t="s">
        <v>39111</v>
      </c>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45966.743550347222</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45966.743550347222</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45966.743550347222</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45966.743550347222</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45966.743550347222</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45966.743550347222</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45966.743550347222</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45966.743550347222</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45966.743550347222</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45966.743550347222</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45966.743550347222</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45966.743550347222</v>
      </c>
      <c r="H25" s="22"/>
      <c r="I25" s="19" t="str">
        <f>IFERROR(VLOOKUP(D25,DB!A:F,6,0),"")</f>
        <v/>
      </c>
      <c r="J25" s="18" t="str">
        <f>IFERROR(VLOOKUP(D25,DB!A:G,7,0),"")</f>
        <v/>
      </c>
      <c r="K25" s="46"/>
      <c r="L25" s="23" t="str">
        <f>IFERROR(VLOOKUP(D25,DB!A:I,9,0),"")</f>
        <v/>
      </c>
    </row>
    <row r="26" spans="1:12" ht="15" customHeight="1">
      <c r="A26" s="19"/>
      <c r="B26" s="62" t="str">
        <f>IFERROR(VLOOKUP(D26,DB!A:K,11,0),"")</f>
        <v/>
      </c>
      <c r="C26" s="18" t="s">
        <v>39112</v>
      </c>
      <c r="D26" s="18"/>
      <c r="E26" s="18"/>
      <c r="F26" s="20"/>
      <c r="G26" s="21">
        <f t="shared" ref="G26:G89" ca="1" si="1">IFERROR(NOW()-F26,"-")</f>
        <v>45966.743550347222</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1"/>
        <v>45966.743550347222</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1"/>
        <v>45966.743550347222</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1"/>
        <v>45966.743550347222</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1"/>
        <v>45966.743550347222</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1"/>
        <v>45966.743550347222</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1"/>
        <v>45966.743550347222</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1"/>
        <v>45966.743550347222</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1"/>
        <v>45966.743550347222</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1"/>
        <v>45966.743550347222</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1"/>
        <v>45966.743550347222</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1"/>
        <v>45966.743550347222</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1"/>
        <v>45966.743550347222</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1"/>
        <v>45966.743550347222</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1"/>
        <v>45966.743550347222</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1"/>
        <v>45966.743550347222</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1"/>
        <v>45966.743550347222</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1"/>
        <v>45966.743550347222</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ca="1" si="1"/>
        <v>45966.743550347222</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45966.743550347222</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45966.743550347222</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45966.743550347222</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45966.743550347222</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45966.743550347222</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45966.743550347222</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45966.743550347222</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45966.743550347222</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45966.743550347222</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45966.743550347222</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45966.743550347222</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45966.743550347222</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45966.743550347222</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45966.743550347222</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45966.743550347222</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45966.743550347222</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45966.743550347222</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45966.743550347222</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45966.743550347222</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45966.743550347222</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45966.743550347222</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45966.743550347222</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45966.743550347222</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45966.743550347222</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45966.743550347222</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45966.743550347222</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45966.743550347222</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45966.743550347222</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45966.743550347222</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45966.743550347222</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45966.743550347222</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45966.743550347222</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45966.743550347222</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45966.743550347222</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45966.743550347222</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45966.743550347222</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45966.743550347222</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45966.743550347222</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45966.743550347222</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45966.743550347222</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45966.743550347222</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45966.743550347222</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45966.743550347222</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45966.743550347222</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45966.743550347222</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ref="G90:G153" ca="1" si="2">IFERROR(NOW()-F90,"-")</f>
        <v>45966.743550347222</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2"/>
        <v>45966.743550347222</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2"/>
        <v>45966.743550347222</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2"/>
        <v>45966.743550347222</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2"/>
        <v>45966.743550347222</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2"/>
        <v>45966.743550347222</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2"/>
        <v>45966.743550347222</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2"/>
        <v>45966.743550347222</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2"/>
        <v>45966.743550347222</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2"/>
        <v>45966.743550347222</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2"/>
        <v>45966.743550347222</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2"/>
        <v>45966.743550347222</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2"/>
        <v>45966.743550347222</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2"/>
        <v>45966.743550347222</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2"/>
        <v>45966.743550347222</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2"/>
        <v>45966.743550347222</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2"/>
        <v>45966.743550347222</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2"/>
        <v>45966.743550347222</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ca="1" si="2"/>
        <v>45966.743550347222</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45966.743550347222</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45966.743550347222</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45966.743550347222</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45966.743550347222</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45966.743550347222</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45966.743550347222</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45966.743550347222</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45966.743550347222</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45966.743550347222</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45966.743550347222</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45966.743550347222</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45966.743550347222</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45966.743550347222</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45966.743550347222</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45966.743550347222</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45966.743550347222</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45966.743550347222</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45966.743550347222</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45966.743550347222</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45966.743550347222</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45966.743550347222</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45966.743550347222</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45966.743550347222</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45966.743550347222</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45966.743550347222</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45966.743550347222</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45966.743550347222</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45966.743550347222</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45966.743550347222</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45966.743550347222</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45966.743550347222</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45966.743550347222</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45966.743550347222</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45966.743550347222</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45966.743550347222</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45966.743550347222</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45966.743550347222</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45966.743550347222</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45966.743550347222</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45966.743550347222</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45966.743550347222</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45966.743550347222</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45966.743550347222</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45966.743550347222</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45966.743550347222</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ref="G154:G217" ca="1" si="3">IFERROR(NOW()-F154,"-")</f>
        <v>45966.743550347222</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3"/>
        <v>45966.743550347222</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3"/>
        <v>45966.743550347222</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3"/>
        <v>45966.743550347222</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3"/>
        <v>45966.743550347222</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3"/>
        <v>45966.743550347222</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3"/>
        <v>45966.743550347222</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3"/>
        <v>45966.743550347222</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3"/>
        <v>45966.743550347222</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3"/>
        <v>45966.743550347222</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3"/>
        <v>45966.743550347222</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3"/>
        <v>45966.743550347222</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3"/>
        <v>45966.743550347222</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3"/>
        <v>45966.743550347222</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3"/>
        <v>45966.743550347222</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3"/>
        <v>45966.743550347222</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3"/>
        <v>45966.743550347222</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3"/>
        <v>45966.743550347222</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ca="1" si="3"/>
        <v>45966.743550347222</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45966.743550347222</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45966.743550347222</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45966.743550347222</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45966.743550347222</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45966.743550347222</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45966.743550347222</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45966.743550347222</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45966.743550347222</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45966.743550347222</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45966.743550347222</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45966.743550347222</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45966.743550347222</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45966.743550347222</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45966.743550347222</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45966.743550347222</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45966.743550347222</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45966.743550347222</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45966.743550347222</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45966.743550347222</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45966.743550347222</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45966.743550347222</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45966.743550347222</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45966.743550347222</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45966.743550347222</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45966.743550347222</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45966.743550347222</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45966.743550347222</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45966.743550347222</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45966.743550347222</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45966.743550347222</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45966.743550347222</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45966.743550347222</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45966.743550347222</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45966.743550347222</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45966.743550347222</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45966.743550347222</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45966.743550347222</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45966.743550347222</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45966.743550347222</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45966.743550347222</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45966.743550347222</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45966.743550347222</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45966.743550347222</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45966.743550347222</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45966.743550347222</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ref="G218:G281" ca="1" si="4">IFERROR(NOW()-F218,"-")</f>
        <v>45966.743550347222</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4"/>
        <v>45966.743550347222</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4"/>
        <v>45966.743550347222</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4"/>
        <v>45966.743550347222</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4"/>
        <v>45966.743550347222</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4"/>
        <v>45966.743550347222</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4"/>
        <v>45966.743550347222</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4"/>
        <v>45966.743550347222</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4"/>
        <v>45966.743550347222</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4"/>
        <v>45966.743550347222</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4"/>
        <v>45966.743550347222</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4"/>
        <v>45966.743550347222</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4"/>
        <v>45966.743550347222</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4"/>
        <v>45966.743550347222</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4"/>
        <v>45966.743550347222</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4"/>
        <v>45966.743550347222</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4"/>
        <v>45966.743550347222</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4"/>
        <v>45966.743550347222</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ca="1" si="4"/>
        <v>45966.743550347222</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45966.743550347222</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45966.743550347222</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45966.743550347222</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45966.743550347222</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45966.743550347222</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45966.743550347222</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45966.743550347222</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45966.743550347222</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45966.743550347222</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45966.743550347222</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45966.743550347222</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45966.743550347222</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45966.743550347222</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45966.743550347222</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45966.743550347222</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45966.743550347222</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45966.743550347222</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45966.743550347222</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45966.743550347222</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45966.743550347222</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45966.743550347222</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45966.743550347222</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45966.743550347222</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45966.743550347222</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45966.743550347222</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45966.743550347222</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45966.743550347222</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45966.743550347222</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45966.743550347222</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45966.743550347222</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45966.743550347222</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45966.743550347222</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45966.743550347222</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45966.743550347222</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45966.743550347222</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45966.743550347222</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45966.743550347222</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45966.743550347222</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45966.743550347222</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45966.743550347222</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45966.743550347222</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45966.743550347222</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45966.743550347222</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45966.743550347222</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45966.743550347222</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ref="G282:G345" ca="1" si="5">IFERROR(NOW()-F282,"-")</f>
        <v>45966.743550347222</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5"/>
        <v>45966.743550347222</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5"/>
        <v>45966.743550347222</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5"/>
        <v>45966.743550347222</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5"/>
        <v>45966.743550347222</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5"/>
        <v>45966.743550347222</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5"/>
        <v>45966.743550347222</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5"/>
        <v>45966.743550347222</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5"/>
        <v>45966.743550347222</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5"/>
        <v>45966.743550347222</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5"/>
        <v>45966.743550347222</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5"/>
        <v>45966.743550347222</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5"/>
        <v>45966.743550347222</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5"/>
        <v>45966.743550347222</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5"/>
        <v>45966.743550347222</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5"/>
        <v>45966.743550347222</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5"/>
        <v>45966.743550347222</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5"/>
        <v>45966.743550347222</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ca="1" si="5"/>
        <v>45966.743550347222</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45966.743550347222</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45966.743550347222</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45966.743550347222</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45966.743550347222</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45966.743550347222</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45966.743550347222</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45966.743550347222</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45966.743550347222</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45966.743550347222</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45966.743550347222</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45966.743550347222</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45966.743550347222</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45966.743550347222</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45966.743550347222</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45966.743550347222</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45966.743550347222</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45966.743550347222</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45966.743550347222</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45966.743550347222</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45966.743550347222</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45966.743550347222</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45966.743550347222</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45966.743550347222</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45966.743550347222</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45966.743550347222</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45966.743550347222</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45966.743550347222</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45966.743550347222</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45966.743550347222</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45966.743550347222</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45966.743550347222</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45966.743550347222</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45966.743550347222</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45966.743550347222</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45966.743550347222</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45966.743550347222</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45966.743550347222</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45966.743550347222</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45966.743550347222</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45966.743550347222</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45966.743550347222</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45966.743550347222</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45966.743550347222</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45966.743550347222</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45966.743550347222</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ref="G346:G409" ca="1" si="6">IFERROR(NOW()-F346,"-")</f>
        <v>45966.743550347222</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6"/>
        <v>45966.743550347222</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6"/>
        <v>45966.743550347222</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6"/>
        <v>45966.743550347222</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6"/>
        <v>45966.743550347222</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6"/>
        <v>45966.743550347222</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6"/>
        <v>45966.743550347222</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6"/>
        <v>45966.743550347222</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6"/>
        <v>45966.743550347222</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6"/>
        <v>45966.743550347222</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6"/>
        <v>45966.743550347222</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6"/>
        <v>45966.743550347222</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6"/>
        <v>45966.743550347222</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6"/>
        <v>45966.743550347222</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6"/>
        <v>45966.743550347222</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6"/>
        <v>45966.743550347222</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6"/>
        <v>45966.743550347222</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6"/>
        <v>45966.743550347222</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ca="1" si="6"/>
        <v>45966.743550347222</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45966.743550347222</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45966.743550347222</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45966.743550347222</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45966.743550347222</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45966.743550347222</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45966.743550347222</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45966.743550347222</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45966.743550347222</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45966.743550347222</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45966.743550347222</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45966.743550347222</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45966.743550347222</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45966.743550347222</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45966.743550347222</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45966.743550347222</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45966.743550347222</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45966.743550347222</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45966.743550347222</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45966.743550347222</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45966.743550347222</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45966.743550347222</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45966.743550347222</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45966.743550347222</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45966.743550347222</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45966.743550347222</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45966.743550347222</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45966.743550347222</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45966.743550347222</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45966.743550347222</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45966.743550347222</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45966.743550347222</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45966.743550347222</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45966.743550347222</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45966.743550347222</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45966.743550347222</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45966.743550347222</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45966.743550347222</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45966.743550347222</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45966.743550347222</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45966.743550347222</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45966.743550347222</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45966.743550347222</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45966.743550347222</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45966.743550347222</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45966.743550347222</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ref="G410:G473" ca="1" si="7">IFERROR(NOW()-F410,"-")</f>
        <v>45966.743550347222</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7"/>
        <v>45966.743550347222</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7"/>
        <v>45966.743550347222</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7"/>
        <v>45966.743550347222</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7"/>
        <v>45966.743550347222</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7"/>
        <v>45966.743550347222</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7"/>
        <v>45966.743550347222</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7"/>
        <v>45966.743550347222</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7"/>
        <v>45966.743550347222</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7"/>
        <v>45966.743550347222</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7"/>
        <v>45966.743550347222</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7"/>
        <v>45966.743550347222</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7"/>
        <v>45966.743550347222</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7"/>
        <v>45966.743550347222</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7"/>
        <v>45966.743550347222</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7"/>
        <v>45966.743550347222</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7"/>
        <v>45966.743550347222</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7"/>
        <v>45966.743550347222</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ca="1" si="7"/>
        <v>45966.743550347222</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45966.743550347222</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45966.743550347222</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45966.743550347222</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45966.743550347222</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45966.743550347222</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45966.743550347222</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45966.743550347222</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45966.743550347222</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45966.743550347222</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45966.743550347222</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45966.743550347222</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45966.743550347222</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45966.743550347222</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45966.743550347222</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45966.743550347222</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45966.743550347222</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45966.743550347222</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45966.743550347222</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45966.743550347222</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45966.743550347222</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45966.743550347222</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45966.743550347222</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45966.743550347222</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45966.743550347222</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45966.743550347222</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45966.743550347222</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45966.743550347222</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45966.743550347222</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45966.743550347222</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45966.743550347222</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45966.743550347222</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45966.743550347222</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45966.743550347222</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45966.743550347222</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45966.743550347222</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45966.743550347222</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45966.743550347222</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45966.743550347222</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45966.743550347222</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45966.743550347222</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45966.743550347222</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45966.743550347222</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45966.743550347222</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45966.743550347222</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45966.743550347222</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ref="G474:G537" ca="1" si="8">IFERROR(NOW()-F474,"-")</f>
        <v>45966.743550347222</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8"/>
        <v>45966.743550347222</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8"/>
        <v>45966.743550347222</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8"/>
        <v>45966.743550347222</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8"/>
        <v>45966.743550347222</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8"/>
        <v>45966.743550347222</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8"/>
        <v>45966.743550347222</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8"/>
        <v>45966.743550347222</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8"/>
        <v>45966.743550347222</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8"/>
        <v>45966.743550347222</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8"/>
        <v>45966.743550347222</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8"/>
        <v>45966.743550347222</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8"/>
        <v>45966.743550347222</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8"/>
        <v>45966.743550347222</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8"/>
        <v>45966.743550347222</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8"/>
        <v>45966.743550578707</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8"/>
        <v>45966.743550578707</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8"/>
        <v>45966.743550578707</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ca="1" si="8"/>
        <v>45966.743550578707</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45966.743550578707</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45966.743550578707</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45966.743550578707</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45966.743550578707</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45966.743550578707</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45966.743550578707</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45966.743550578707</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45966.743550578707</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45966.743550578707</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45966.743550578707</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45966.743550578707</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45966.743550578707</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45966.743550578707</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45966.743550578707</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45966.743550578707</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45966.743550578707</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45966.743550578707</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45966.743550578707</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45966.743550578707</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45966.743550578707</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45966.743550578707</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45966.743550578707</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45966.743550578707</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45966.743550578707</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45966.743550578707</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45966.743550578707</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45966.743550578707</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45966.743550578707</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45966.743550578707</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45966.743550578707</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45966.743550578707</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45966.743550578707</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45966.743550578707</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45966.743550578707</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45966.743550578707</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45966.743550578707</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45966.743550578707</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45966.743550578707</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45966.743550578707</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45966.743550578707</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45966.743550578707</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45966.743550578707</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45966.743550578707</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45966.743550578707</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45966.743550578707</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ref="G538:G601" ca="1" si="9">IFERROR(NOW()-F538,"-")</f>
        <v>45966.743550578707</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9"/>
        <v>45966.743550578707</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9"/>
        <v>45966.743550578707</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9"/>
        <v>45966.743550578707</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9"/>
        <v>45966.743550578707</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9"/>
        <v>45966.743550578707</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9"/>
        <v>45966.743550578707</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9"/>
        <v>45966.743550578707</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9"/>
        <v>45966.743550578707</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9"/>
        <v>45966.743550578707</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9"/>
        <v>45966.743550578707</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9"/>
        <v>45966.743550578707</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9"/>
        <v>45966.743550578707</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9"/>
        <v>45966.743550578707</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9"/>
        <v>45966.743550578707</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9"/>
        <v>45966.743550578707</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9"/>
        <v>45966.743550578707</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9"/>
        <v>45966.743550578707</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ca="1" si="9"/>
        <v>45966.743550578707</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45966.743550578707</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45966.743550578707</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45966.743550578707</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45966.743550578707</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45966.743550578707</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45966.743550578707</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45966.743550578707</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45966.743550578707</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45966.743550578707</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45966.743550578707</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45966.743550578707</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45966.743550578707</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45966.743550578707</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45966.743550578707</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45966.743550578707</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45966.743550578707</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45966.743550578707</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45966.743550578707</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45966.743550578707</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45966.743550578707</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45966.743550578707</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45966.743550578707</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45966.743550578707</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45966.743550578707</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45966.743550578707</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45966.743550578707</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45966.743550578707</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45966.743550578707</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45966.743550578707</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45966.743550578707</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45966.743550578707</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45966.743550578707</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45966.743550578707</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45966.743550578707</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45966.743550578707</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45966.743550578707</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45966.743550578707</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45966.743550578707</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45966.743550578707</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45966.743550578707</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45966.743550578707</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45966.743550578707</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45966.743550578707</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45966.743550578707</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45966.743550578707</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ref="G602:G665" ca="1" si="10">IFERROR(NOW()-F602,"-")</f>
        <v>45966.743550578707</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10"/>
        <v>45966.743550578707</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10"/>
        <v>45966.743550578707</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10"/>
        <v>45966.743550578707</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10"/>
        <v>45966.743550578707</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10"/>
        <v>45966.743550578707</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10"/>
        <v>45966.743550578707</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10"/>
        <v>45966.743550578707</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10"/>
        <v>45966.743550578707</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10"/>
        <v>45966.743550578707</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10"/>
        <v>45966.743550578707</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10"/>
        <v>45966.743550578707</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10"/>
        <v>45966.743550578707</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10"/>
        <v>45966.743550578707</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10"/>
        <v>45966.743550578707</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10"/>
        <v>45966.743550578707</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10"/>
        <v>45966.743550578707</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10"/>
        <v>45966.743550578707</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ca="1" si="10"/>
        <v>45966.743550578707</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45966.743550578707</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45966.743550578707</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45966.743550578707</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45966.743550578707</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45966.743550578707</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45966.743550578707</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45966.743550578707</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45966.743550578707</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45966.743550578707</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45966.743550578707</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45966.743550578707</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45966.743550578707</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45966.743550578707</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45966.743550578707</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45966.743550578707</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45966.743550578707</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45966.743550578707</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45966.743550578707</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45966.743550578707</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45966.743550578707</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45966.743550578707</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45966.743550578707</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45966.743550578707</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45966.743550578707</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45966.743550578707</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45966.743550578707</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45966.743550578707</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45966.743550578707</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45966.743550578707</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45966.743550578707</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45966.743550578707</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45966.743550578707</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45966.743550578707</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45966.743550578707</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45966.743550578707</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45966.743550578707</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45966.743550578707</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45966.743550578707</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45966.743550578707</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45966.743550578707</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45966.743550578707</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45966.743550578707</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45966.743550578707</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45966.743550578707</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45966.743550578707</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ref="G666:G729" ca="1" si="11">IFERROR(NOW()-F666,"-")</f>
        <v>45966.743550578707</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1"/>
        <v>45966.743550578707</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1"/>
        <v>45966.743550578707</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1"/>
        <v>45966.743550578707</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1"/>
        <v>45966.743550578707</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1"/>
        <v>45966.743550578707</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1"/>
        <v>45966.743550578707</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1"/>
        <v>45966.743550578707</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1"/>
        <v>45966.743550578707</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1"/>
        <v>45966.743550578707</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1"/>
        <v>45966.743550578707</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1"/>
        <v>45966.743550578707</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1"/>
        <v>45966.743550578707</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1"/>
        <v>45966.743550578707</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1"/>
        <v>45966.743550578707</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1"/>
        <v>45966.743550578707</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1"/>
        <v>45966.743550578707</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1"/>
        <v>45966.743550578707</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ca="1" si="11"/>
        <v>45966.743550578707</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45966.743550578707</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45966.743550578707</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45966.743550578707</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45966.743550578707</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45966.743550578707</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45966.743550578707</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45966.743550578707</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45966.743550578707</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45966.743550578707</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45966.743550578707</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45966.743550578707</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45966.743550578707</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45966.743550578707</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45966.743550578707</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45966.743550578707</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45966.743550578707</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45966.743550578707</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45966.743550578707</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45966.743550578707</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45966.743550578707</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45966.743550578707</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45966.743550578707</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45966.743550578707</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45966.743550578707</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45966.743550578707</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45966.743550578707</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45966.743550578707</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45966.743550578707</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45966.743550578707</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45966.743550578707</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45966.743550578707</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45966.743550578707</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45966.743550578707</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45966.743550578707</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45966.743550578707</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45966.743550578707</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45966.743550578707</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45966.743550578707</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45966.743550578707</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45966.743550578707</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45966.743550578707</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45966.743550578707</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45966.743550578707</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45966.743550578707</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45966.743550578707</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ref="G730:G793" ca="1" si="12">IFERROR(NOW()-F730,"-")</f>
        <v>45966.743550578707</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2"/>
        <v>45966.743550578707</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2"/>
        <v>45966.743550578707</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2"/>
        <v>45966.743550578707</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2"/>
        <v>45966.743550578707</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2"/>
        <v>45966.743550578707</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2"/>
        <v>45966.743550578707</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2"/>
        <v>45966.743550578707</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2"/>
        <v>45966.743550578707</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2"/>
        <v>45966.743550578707</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2"/>
        <v>45966.743550578707</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2"/>
        <v>45966.743550578707</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2"/>
        <v>45966.743550578707</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2"/>
        <v>45966.743550578707</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2"/>
        <v>45966.743550578707</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2"/>
        <v>45966.743550578707</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2"/>
        <v>45966.743550578707</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2"/>
        <v>45966.743550578707</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ca="1" si="12"/>
        <v>45966.743550578707</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45966.743550578707</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45966.743550578707</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45966.743550578707</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45966.743550578707</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45966.743550578707</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45966.743550578707</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45966.743550578707</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45966.743550578707</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45966.743550578707</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45966.743550578707</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45966.743550578707</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45966.743550578707</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45966.743550578707</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45966.743550578707</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45966.743550578707</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45966.743550578707</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45966.743550578707</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45966.743550578707</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45966.743550578707</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45966.743550578707</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45966.743550578707</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45966.743550578707</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45966.743550578707</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45966.743550578707</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45966.743550578707</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45966.743550578707</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45966.743550578707</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45966.743550578707</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45966.743550578707</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45966.743550578707</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45966.743550578707</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45966.743550578707</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45966.743550578707</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45966.743550578707</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45966.743550578707</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45966.743550578707</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45966.743550578707</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45966.743550578707</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45966.743550578707</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45966.743550578707</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45966.743550578707</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45966.743550578707</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45966.743550578707</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45966.743550578707</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45966.743550578707</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ref="G794:G857" ca="1" si="13">IFERROR(NOW()-F794,"-")</f>
        <v>45966.743550578707</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3"/>
        <v>45966.743550578707</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3"/>
        <v>45966.743550578707</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3"/>
        <v>45966.743550578707</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3"/>
        <v>45966.743550578707</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3"/>
        <v>45966.743550578707</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3"/>
        <v>45966.743550578707</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3"/>
        <v>45966.743550578707</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3"/>
        <v>45966.743550578707</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3"/>
        <v>45966.743550578707</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3"/>
        <v>45966.743550578707</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3"/>
        <v>45966.743550578707</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3"/>
        <v>45966.743550578707</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3"/>
        <v>45966.743550578707</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3"/>
        <v>45966.743550578707</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3"/>
        <v>45966.743550578707</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3"/>
        <v>45966.743550578707</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3"/>
        <v>45966.743550578707</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ca="1" si="13"/>
        <v>45966.743550578707</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45966.743550578707</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45966.743550578707</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45966.743550578707</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45966.743550578707</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45966.743550578707</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45966.743550578707</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45966.743550578707</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45966.743550578707</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45966.743550578707</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45966.743550578707</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45966.743550578707</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45966.743550578707</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45966.743550578707</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45966.743550578707</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45966.743550578707</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45966.743550578707</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45966.743550578707</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45966.743550578707</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45966.743550578707</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45966.743550578707</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45966.743550578707</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45966.743550578707</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45966.743550578707</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45966.743550578707</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45966.743550578707</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45966.743550578707</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45966.743550578707</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45966.743550578707</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45966.743550578707</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45966.743550578707</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45966.743550578707</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45966.743550578707</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45966.743550578707</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45966.743550578707</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45966.743550578707</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45966.743550578707</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45966.743550578707</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45966.743550578707</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45966.743550578707</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45966.743550578707</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45966.743550578707</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45966.743550578707</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45966.743550578707</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45966.743550578707</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45966.743550578707</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ref="G858:G921" ca="1" si="14">IFERROR(NOW()-F858,"-")</f>
        <v>45966.743550578707</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4"/>
        <v>45966.743550578707</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4"/>
        <v>45966.743550578707</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4"/>
        <v>45966.743550578707</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4"/>
        <v>45966.743550578707</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4"/>
        <v>45966.743550578707</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4"/>
        <v>45966.743550578707</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4"/>
        <v>45966.743550578707</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4"/>
        <v>45966.743550578707</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4"/>
        <v>45966.743550578707</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4"/>
        <v>45966.743550578707</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4"/>
        <v>45966.743550578707</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4"/>
        <v>45966.743550578707</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4"/>
        <v>45966.743550578707</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4"/>
        <v>45966.743550578707</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4"/>
        <v>45966.743550578707</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4"/>
        <v>45966.743550578707</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4"/>
        <v>45966.743550578707</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ca="1" si="14"/>
        <v>45966.743550578707</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45966.743550578707</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45966.743550578707</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45966.743550578707</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45966.743550578707</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45966.743550578707</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45966.743550578707</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45966.743550578707</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45966.743550578707</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45966.743550578707</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45966.743550578707</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45966.743550578707</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45966.743550578707</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45966.743550578707</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45966.743550578707</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45966.743550578707</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45966.743550578707</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45966.743550578707</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45966.743550578707</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45966.743550578707</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45966.743550578707</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45966.743550578707</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45966.743550578707</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45966.743550578707</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45966.743550578707</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45966.743550578707</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45966.743550578707</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45966.743550578707</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45966.743550578707</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45966.743550578707</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45966.743550578707</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45966.743550578707</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45966.743550578707</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45966.743550578707</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45966.743550578707</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45966.743550578707</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45966.743550578707</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45966.743550578707</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45966.743550578707</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45966.743550578707</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45966.743550578707</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45966.743550578707</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45966.743550578707</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45966.743550578707</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45966.743550578707</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45966.743550578707</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ref="G922:G985" ca="1" si="15">IFERROR(NOW()-F922,"-")</f>
        <v>45966.743550578707</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5"/>
        <v>45966.743550578707</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5"/>
        <v>45966.743550578707</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5"/>
        <v>45966.743550578707</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5"/>
        <v>45966.743550578707</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5"/>
        <v>45966.743550578707</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5"/>
        <v>45966.743550578707</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5"/>
        <v>45966.743550578707</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5"/>
        <v>45966.743550578707</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5"/>
        <v>45966.743550578707</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5"/>
        <v>45966.743550578707</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5"/>
        <v>45966.743550578707</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5"/>
        <v>45966.743550578707</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5"/>
        <v>45966.743550578707</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5"/>
        <v>45966.743550578707</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5"/>
        <v>45966.743550578707</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5"/>
        <v>45966.743550578707</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5"/>
        <v>45966.743550578707</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ca="1" si="15"/>
        <v>45966.743550578707</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45966.743550578707</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45966.743550578707</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45966.743550578707</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45966.743550578707</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45966.743550578707</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45966.743550578707</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45966.743550578707</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45966.743550578707</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45966.743550578707</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45966.743550578707</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45966.743550578707</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45966.743550578707</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45966.743550578707</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45966.743550578707</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45966.743550578707</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45966.743550578707</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45966.743550578707</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45966.743550578707</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45966.743550578707</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45966.743550578707</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45966.743550578707</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45966.743550578707</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45966.743550578707</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45966.743550578707</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45966.743550578707</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45966.743550578707</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45966.743550578707</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45966.743550578707</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45966.743550578707</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45966.743550578707</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45966.743550578707</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45966.743550578707</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45966.743550578707</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45966.743550578707</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45966.743550578707</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45966.743550578707</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45966.743550578707</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45966.743550578707</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45966.743550578707</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45966.743550578707</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45966.743550578707</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45966.743550578707</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45966.743550578707</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45966.743550578707</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45966.743550578707</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ref="G986:G1049" ca="1" si="16">IFERROR(NOW()-F986,"-")</f>
        <v>45966.743550578707</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6"/>
        <v>45966.743550578707</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6"/>
        <v>45966.743550578707</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6"/>
        <v>45966.743550578707</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6"/>
        <v>45966.743550578707</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6"/>
        <v>45966.743550578707</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6"/>
        <v>45966.743550578707</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6"/>
        <v>45966.743550578707</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6"/>
        <v>45966.743550578707</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6"/>
        <v>45966.743550578707</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6"/>
        <v>45966.743550578707</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6"/>
        <v>45966.743550578707</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6"/>
        <v>45966.743550578707</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6"/>
        <v>45966.743550578707</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6"/>
        <v>45966.743550578707</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6"/>
        <v>45966.743550578707</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6"/>
        <v>45966.743550578707</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6"/>
        <v>45966.743550578707</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ca="1" si="16"/>
        <v>45966.743550578707</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45966.743550578707</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45966.743550578707</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45966.743550578707</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45966.743550578707</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45966.743550578707</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45966.743550578707</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45966.743550578707</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45966.743550578707</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45966.743550578707</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45966.743550578707</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45966.743550578707</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45966.743550578707</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45966.743550578707</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45966.743550578707</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45966.743550578707</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45966.743550578707</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45966.743550578707</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45966.743550578707</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45966.743550578707</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45966.743550578707</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45966.743550578707</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45966.743550578707</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45966.743550578707</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45966.743550578707</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45966.743550578707</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45966.743550578707</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45966.743550578707</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45966.743550578707</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45966.743550578707</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45966.743550578707</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45966.743550578707</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45966.743550578707</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45966.743550578707</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45966.743550578707</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45966.743550578707</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45966.743550578707</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45966.743550578707</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45966.743550578707</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45966.743550578707</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45966.743550578707</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45966.743550578707</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45966.743550578707</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45966.743550578707</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45966.743550578707</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45966.743550578707</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ref="G1050:G1064" ca="1" si="17">IFERROR(NOW()-F1050,"-")</f>
        <v>45966.743550578707</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7"/>
        <v>45966.743550578707</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7"/>
        <v>45966.743550578707</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7"/>
        <v>45966.743550578707</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7"/>
        <v>45966.743550578707</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7"/>
        <v>45966.743550578707</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7"/>
        <v>45966.743550578707</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7"/>
        <v>45966.743550578707</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7"/>
        <v>45966.743550578707</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7"/>
        <v>45966.743550578707</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7"/>
        <v>45966.743550578707</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7"/>
        <v>45966.743550578707</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7"/>
        <v>45966.743550578707</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7"/>
        <v>45966.743550578707</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7"/>
        <v>45966.743550578707</v>
      </c>
      <c r="H1064" s="22"/>
      <c r="I1064" s="19" t="str">
        <f>IFERROR(VLOOKUP(D1064,DB!A:F,6,0),"")</f>
        <v/>
      </c>
      <c r="J1064" s="18" t="str">
        <f>IFERROR(VLOOKUP(D1064,DB!A:G,7,0),"")</f>
        <v/>
      </c>
      <c r="K1064" s="46"/>
      <c r="L1064" s="23" t="str">
        <f>IFERROR(VLOOKUP(D1064,DB!A:I,9,0),"")</f>
        <v/>
      </c>
    </row>
  </sheetData>
  <dataValidations count="2">
    <dataValidation allowBlank="1" showInputMessage="1" showErrorMessage="1" sqref="E1" xr:uid="{5914219A-CB83-432D-936A-CC0CB6F3982A}"/>
    <dataValidation type="list" allowBlank="1" showInputMessage="1" showErrorMessage="1" sqref="E2:E106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3"/>
  <sheetViews>
    <sheetView tabSelected="1" workbookViewId="0">
      <selection activeCell="A4" sqref="A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39113</v>
      </c>
      <c r="B2" s="93" t="str">
        <f>IFERROR(VLOOKUP(D2,DB!A:K,11,0),"")</f>
        <v>R4</v>
      </c>
      <c r="C2" s="96">
        <v>1</v>
      </c>
      <c r="D2" s="93" t="s">
        <v>35092</v>
      </c>
      <c r="E2" s="97" t="s">
        <v>39021</v>
      </c>
      <c r="F2" s="98">
        <v>45703.480717592596</v>
      </c>
      <c r="G2" s="99">
        <f ca="1">IFERROR(NOW()-F2,"")</f>
        <v>263.26283275462629</v>
      </c>
      <c r="H2" s="98">
        <v>45703.474768518521</v>
      </c>
      <c r="I2" s="98" t="str">
        <f>IFERROR(VLOOKUP(D2,DB!A:F,6,0),"")</f>
        <v>SCECO</v>
      </c>
      <c r="J2" s="98" t="str">
        <f>IFERROR(VLOOKUP(D2,DB!A:G,7,0),"")</f>
        <v>Dead</v>
      </c>
      <c r="K2" s="100" t="s">
        <v>39114</v>
      </c>
      <c r="L2" s="93" t="str">
        <f>IFERROR(VLOOKUP(D2,DB!A:I,9,0),"")</f>
        <v>Latis</v>
      </c>
    </row>
    <row r="3" spans="1:16" ht="15" customHeight="1">
      <c r="A3" s="118" t="s">
        <v>39115</v>
      </c>
      <c r="B3" s="118" t="str">
        <f>IFERROR(VLOOKUP(D3,DB!A:K,11,0),"")</f>
        <v>R4</v>
      </c>
      <c r="C3" s="119">
        <v>2</v>
      </c>
      <c r="D3" s="120" t="s">
        <v>36595</v>
      </c>
      <c r="E3" s="97" t="s">
        <v>39021</v>
      </c>
      <c r="F3" s="122">
        <v>45966.738009259258</v>
      </c>
      <c r="G3" s="123">
        <f ca="1">IFERROR(NOW()-F3,"")</f>
        <v>5.5410879649571143E-3</v>
      </c>
      <c r="H3" s="122">
        <v>45966.696168981478</v>
      </c>
      <c r="I3" s="118" t="str">
        <f>IFERROR(VLOOKUP(D3,DB!A:F,6,0),"")</f>
        <v>SCECO</v>
      </c>
      <c r="J3" s="118" t="str">
        <f>IFERROR(VLOOKUP(D3,DB!A:G,7,0),"")</f>
        <v>Vandalized</v>
      </c>
      <c r="K3" s="124" t="s">
        <v>39116</v>
      </c>
      <c r="L3" s="120" t="str">
        <f>IFERROR(VLOOKUP(D3,DB!A:I,9,0),"")</f>
        <v>Latis</v>
      </c>
    </row>
    <row r="4" spans="1:16" ht="15" customHeight="1">
      <c r="A4" s="118" t="s">
        <v>39117</v>
      </c>
      <c r="B4" s="118" t="str">
        <f>IFERROR(VLOOKUP(D4,DB!A:K,11,0),"")</f>
        <v>R4</v>
      </c>
      <c r="C4" s="119">
        <v>1</v>
      </c>
      <c r="D4" s="120" t="s">
        <v>36905</v>
      </c>
      <c r="E4" s="97" t="s">
        <v>39021</v>
      </c>
      <c r="F4" s="122">
        <v>45966.735694444447</v>
      </c>
      <c r="G4" s="123">
        <f ca="1">IFERROR(NOW()-F4,"")</f>
        <v>7.8559027751907706E-3</v>
      </c>
      <c r="H4" s="122">
        <v>45966.725162037037</v>
      </c>
      <c r="I4" s="118" t="str">
        <f>IFERROR(VLOOKUP(D4,DB!A:F,6,0),"")</f>
        <v>Generator-SG</v>
      </c>
      <c r="J4" s="118" t="str">
        <f>IFERROR(VLOOKUP(D4,DB!A:G,7,0),"")</f>
        <v>Dead</v>
      </c>
      <c r="K4" s="124" t="s">
        <v>39118</v>
      </c>
      <c r="L4" s="120" t="str">
        <f>IFERROR(VLOOKUP(D4,DB!A:I,9,0),"")</f>
        <v>Latis</v>
      </c>
    </row>
    <row r="5" spans="1:16" ht="36.75" customHeight="1">
      <c r="A5" s="181" t="s">
        <v>39119</v>
      </c>
      <c r="B5" s="181" t="str">
        <f>IFERROR(VLOOKUP(D5,DB!A:K,11,0),"")</f>
        <v>R4</v>
      </c>
      <c r="C5" s="96">
        <v>1</v>
      </c>
      <c r="D5" s="100" t="s">
        <v>31096</v>
      </c>
      <c r="E5" s="97" t="s">
        <v>39021</v>
      </c>
      <c r="F5" s="98"/>
      <c r="G5" s="180">
        <f ca="1">IFERROR(NOW()-F5,"")</f>
        <v>45966.743550347222</v>
      </c>
      <c r="H5" s="98">
        <v>45966.708483796298</v>
      </c>
      <c r="I5" s="181" t="str">
        <f>IFERROR(VLOOKUP(D5,DB!A:F,6,0),"")</f>
        <v>SCECO</v>
      </c>
      <c r="J5" s="181" t="str">
        <f>IFERROR(VLOOKUP(D5,DB!A:G,7,0),"")</f>
        <v>Dead</v>
      </c>
      <c r="K5" s="100" t="s">
        <v>39120</v>
      </c>
      <c r="L5" s="93" t="str">
        <f>IFERROR(VLOOKUP(D5,DB!A:I,9,0),"")</f>
        <v>Latis</v>
      </c>
    </row>
    <row r="6" spans="1:16" ht="15" customHeight="1">
      <c r="A6" s="118"/>
      <c r="B6" s="118" t="str">
        <f>IFERROR(VLOOKUP(D6,DB!A:K,11,0),"")</f>
        <v/>
      </c>
      <c r="C6" s="119"/>
      <c r="D6" s="93"/>
      <c r="E6" s="97"/>
      <c r="F6" s="122"/>
      <c r="G6" s="123">
        <f ca="1">IFERROR(NOW()-F6,"")</f>
        <v>45966.743550347222</v>
      </c>
      <c r="H6" s="122"/>
      <c r="I6" s="118" t="str">
        <f>IFERROR(VLOOKUP(D6,DB!A:F,6,0),"")</f>
        <v/>
      </c>
      <c r="J6" s="118" t="str">
        <f>IFERROR(VLOOKUP(D6,DB!A:G,7,0),"")</f>
        <v/>
      </c>
      <c r="K6" s="124"/>
      <c r="L6" s="120" t="str">
        <f>IFERROR(VLOOKUP(D6,DB!A:I,9,0),"")</f>
        <v/>
      </c>
    </row>
    <row r="7" spans="1:16" ht="15" customHeight="1">
      <c r="A7" s="118"/>
      <c r="B7" s="178" t="str">
        <f>IFERROR(VLOOKUP(D7,DB!A:K,11,0),"")</f>
        <v/>
      </c>
      <c r="C7" s="119"/>
      <c r="D7" s="120"/>
      <c r="E7" s="121"/>
      <c r="F7" s="122"/>
      <c r="G7" s="123">
        <f ca="1">IFERROR(NOW()-F7,"")</f>
        <v>45966.743550347222</v>
      </c>
      <c r="H7" s="122"/>
      <c r="I7" s="178" t="str">
        <f>IFERROR(VLOOKUP(D7,DB!A:F,6,0),"")</f>
        <v/>
      </c>
      <c r="J7" s="178" t="str">
        <f>IFERROR(VLOOKUP(D7,DB!A:G,7,0),"")</f>
        <v/>
      </c>
      <c r="K7" s="124"/>
      <c r="L7" s="179" t="str">
        <f>IFERROR(VLOOKUP(D7,DB!A:I,9,0),"")</f>
        <v/>
      </c>
    </row>
    <row r="8" spans="1:16" ht="15" customHeight="1">
      <c r="A8" s="118"/>
      <c r="B8" s="118" t="str">
        <f>IFERROR(VLOOKUP(D8,DB!A:K,11,0),"")</f>
        <v/>
      </c>
      <c r="C8" s="119"/>
      <c r="D8" s="93"/>
      <c r="E8" s="97"/>
      <c r="F8" s="122"/>
      <c r="G8" s="123">
        <f ca="1">IFERROR(NOW()-F8,"")</f>
        <v>45966.743550347222</v>
      </c>
      <c r="H8" s="122"/>
      <c r="I8" s="118" t="str">
        <f>IFERROR(VLOOKUP(D8,DB!A:F,6,0),"")</f>
        <v/>
      </c>
      <c r="J8" s="118" t="str">
        <f>IFERROR(VLOOKUP(D8,DB!A:G,7,0),"")</f>
        <v/>
      </c>
      <c r="K8" s="124"/>
      <c r="L8" s="120" t="str">
        <f>IFERROR(VLOOKUP(D8,DB!A:I,9,0),"")</f>
        <v/>
      </c>
    </row>
    <row r="9" spans="1:16" ht="15" customHeight="1">
      <c r="A9" s="118"/>
      <c r="B9" s="118" t="str">
        <f>IFERROR(VLOOKUP(D9,DB!A:K,11,0),"")</f>
        <v/>
      </c>
      <c r="C9" s="119"/>
      <c r="D9" s="93"/>
      <c r="E9" s="97"/>
      <c r="F9" s="122"/>
      <c r="G9" s="123">
        <f ca="1">IFERROR(NOW()-F9,"")</f>
        <v>45966.743550347222</v>
      </c>
      <c r="H9" s="122"/>
      <c r="I9" s="118" t="str">
        <f>IFERROR(VLOOKUP(D9,DB!A:F,6,0),"")</f>
        <v/>
      </c>
      <c r="J9" s="118" t="str">
        <f>IFERROR(VLOOKUP(D9,DB!A:G,7,0),"")</f>
        <v/>
      </c>
      <c r="K9" s="124"/>
      <c r="L9" s="120" t="str">
        <f>IFERROR(VLOOKUP(D9,DB!A:I,9,0),"")</f>
        <v/>
      </c>
    </row>
    <row r="10" spans="1:16" ht="15" customHeight="1">
      <c r="A10" s="118"/>
      <c r="B10" s="118" t="str">
        <f>IFERROR(VLOOKUP(D10,DB!A:K,11,0),"")</f>
        <v/>
      </c>
      <c r="C10" s="93"/>
      <c r="D10" s="93"/>
      <c r="E10" s="97"/>
      <c r="F10" s="122"/>
      <c r="G10" s="123">
        <f ca="1">IFERROR(NOW()-F10,"")</f>
        <v>45966.743550347222</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c r="F11" s="122"/>
      <c r="G11" s="123">
        <f ca="1">IFERROR(NOW()-F11,"")</f>
        <v>45966.743550347222</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c r="F12" s="122"/>
      <c r="G12" s="123">
        <f ca="1">IFERROR(NOW()-F12,"")</f>
        <v>45966.743550347222</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c r="F13" s="122"/>
      <c r="G13" s="123">
        <f ca="1">IFERROR(NOW()-F13,"")</f>
        <v>45966.743550347222</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93"/>
      <c r="E14" s="97"/>
      <c r="F14" s="122"/>
      <c r="G14" s="123">
        <f ca="1">IFERROR(NOW()-F14,"")</f>
        <v>45966.743550347222</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77"/>
      <c r="E15" s="97"/>
      <c r="F15" s="122"/>
      <c r="G15" s="123">
        <f ca="1">IFERROR(NOW()-F15,"")</f>
        <v>45966.743550347222</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c r="F16" s="122"/>
      <c r="G16" s="123">
        <f ca="1">IFERROR(NOW()-F16,"")</f>
        <v>45966.743550347222</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c r="F17" s="122"/>
      <c r="G17" s="123">
        <f ca="1">IFERROR(NOW()-F17,"")</f>
        <v>45966.743550347222</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c r="F18" s="122"/>
      <c r="G18" s="123">
        <f ca="1">IFERROR(NOW()-F18,"")</f>
        <v>45966.743550347222</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c r="F19" s="122"/>
      <c r="G19" s="123">
        <f ca="1">IFERROR(NOW()-F19,"")</f>
        <v>45966.743550347222</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c r="F20" s="122"/>
      <c r="G20" s="123">
        <f ca="1">IFERROR(NOW()-F20,"")</f>
        <v>45966.743550347222</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c r="F21" s="122"/>
      <c r="G21" s="123">
        <f ca="1">IFERROR(NOW()-F21,"")</f>
        <v>45966.743550347222</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77"/>
      <c r="E22" s="97"/>
      <c r="F22" s="122"/>
      <c r="G22" s="123">
        <f ca="1">IFERROR(NOW()-F22,"")</f>
        <v>45966.743550347222</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c r="F23" s="122"/>
      <c r="G23" s="123">
        <f ca="1">IFERROR(NOW()-F23,"")</f>
        <v>45966.743550347222</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c r="F24" s="122"/>
      <c r="G24" s="123">
        <f ca="1">IFERROR(NOW()-F24,"")</f>
        <v>45966.743550347222</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c r="F25" s="122"/>
      <c r="G25" s="123">
        <f ca="1">IFERROR(NOW()-F25,"")</f>
        <v>45966.743550347222</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c r="F26" s="122"/>
      <c r="G26" s="123">
        <f ca="1">IFERROR(NOW()-F26,"")</f>
        <v>45966.743550347222</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c r="F27" s="122"/>
      <c r="G27" s="123">
        <f ca="1">IFERROR(NOW()-F27,"")</f>
        <v>45966.743550347222</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c r="F28" s="122"/>
      <c r="G28" s="123">
        <f ca="1">IFERROR(NOW()-F28,"")</f>
        <v>45966.743550347222</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c r="F29" s="122"/>
      <c r="G29" s="123">
        <f ca="1">IFERROR(NOW()-F29,"")</f>
        <v>45966.743550347222</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c r="F30" s="122"/>
      <c r="G30" s="123">
        <f ca="1">IFERROR(NOW()-F30,"")</f>
        <v>45966.743550347222</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c r="F31" s="122"/>
      <c r="G31" s="123">
        <f ca="1">IFERROR(NOW()-F31,"")</f>
        <v>45966.743550347222</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c r="F32" s="122"/>
      <c r="G32" s="123">
        <f ca="1">IFERROR(NOW()-F32,"")</f>
        <v>45966.743550347222</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121"/>
      <c r="F33" s="122"/>
      <c r="G33" s="123">
        <f ca="1">IFERROR(NOW()-F33,"")</f>
        <v>45966.743550347222</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45966.743550347222</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45966.743550347222</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45966.743550347222</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45966.743550347222</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45966.743550347222</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45966.743550347222</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45966.743550347222</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45966.743550347222</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45966.743550347222</v>
      </c>
      <c r="H42" s="122"/>
      <c r="I42" s="118" t="str">
        <f>IFERROR(VLOOKUP(D42,DB!A:F,6,0),"")</f>
        <v/>
      </c>
      <c r="J42" s="118" t="str">
        <f>IFERROR(VLOOKUP(D42,DB!A:G,7,0),"")</f>
        <v/>
      </c>
      <c r="K42" s="124"/>
      <c r="L42" s="120" t="str">
        <f>IFERROR(VLOOKUP(D42,DB!A:I,9,0),"")</f>
        <v/>
      </c>
    </row>
    <row r="43" spans="1:12" ht="15" customHeight="1">
      <c r="A43" s="125"/>
      <c r="B43" s="125" t="str">
        <f>IFERROR(VLOOKUP(D43,DB!A:K,11,0),"")</f>
        <v/>
      </c>
      <c r="C43" s="126"/>
      <c r="D43" s="127"/>
      <c r="E43" s="128"/>
      <c r="F43" s="129"/>
      <c r="G43" s="130">
        <f ca="1">IFERROR(NOW()-F43,"")</f>
        <v>45966.743550347222</v>
      </c>
      <c r="H43" s="129"/>
      <c r="I43" s="125" t="str">
        <f>IFERROR(VLOOKUP(D43,DB!A:F,6,0),"")</f>
        <v/>
      </c>
      <c r="J43" s="125" t="str">
        <f>IFERROR(VLOOKUP(D43,DB!A:G,7,0),"")</f>
        <v/>
      </c>
      <c r="K43" s="131"/>
      <c r="L43" s="127" t="str">
        <f>IFERROR(VLOOKUP(D43,DB!A:I,9,0),"")</f>
        <v/>
      </c>
    </row>
  </sheetData>
  <dataValidations count="2">
    <dataValidation allowBlank="1" showInputMessage="1" showErrorMessage="1" sqref="E1" xr:uid="{A4F81451-56CC-4543-9497-104C4E44EE4B}"/>
    <dataValidation type="list" allowBlank="1" showInputMessage="1" showErrorMessage="1" sqref="E2:E3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54"/>
  <sheetViews>
    <sheetView workbookViewId="0">
      <selection activeCell="A5" sqref="A5:X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3.79687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39121</v>
      </c>
      <c r="B2" s="37" t="str">
        <f>IFERROR(VLOOKUP(D2,DB!A:K,11,0),"")</f>
        <v>R5</v>
      </c>
      <c r="C2" s="37">
        <v>3</v>
      </c>
      <c r="D2" s="117" t="s">
        <v>36011</v>
      </c>
      <c r="E2" s="37" t="s">
        <v>39021</v>
      </c>
      <c r="F2" s="38">
        <v>45891.832060185188</v>
      </c>
      <c r="G2" s="143">
        <f ca="1">IFERROR(NOW()-F2,"")</f>
        <v>74.91149016203417</v>
      </c>
      <c r="H2" s="38">
        <v>45891.790393518517</v>
      </c>
      <c r="I2" s="37" t="str">
        <f>IFERROR(VLOOKUP(D2,DB!A:F,6,0),"")</f>
        <v>Generator-SG</v>
      </c>
      <c r="J2" s="37" t="str">
        <f>IFERROR(VLOOKUP(D2,DB!A:G,7,0),"")</f>
        <v>Vandalized</v>
      </c>
      <c r="K2" s="37" t="s">
        <v>39122</v>
      </c>
      <c r="L2" s="37" t="str">
        <f>IFERROR(VLOOKUP(D2,DB!A:I,9,0),"")</f>
        <v>Latis</v>
      </c>
      <c r="M2" s="116"/>
    </row>
    <row r="3" spans="1:13" ht="30.75">
      <c r="A3" s="37" t="s">
        <v>39123</v>
      </c>
      <c r="B3" s="37" t="str">
        <f>IFERROR(VLOOKUP(D3,DB!A:K,11,0),"")</f>
        <v>R5</v>
      </c>
      <c r="C3" s="37">
        <v>1</v>
      </c>
      <c r="D3" s="37" t="s">
        <v>33268</v>
      </c>
      <c r="E3" s="37" t="s">
        <v>39104</v>
      </c>
      <c r="F3" s="38">
        <v>45926.188877314817</v>
      </c>
      <c r="G3" s="143">
        <f t="shared" ref="G3" ca="1" si="0">IFERROR(NOW()-F3,"")</f>
        <v>40.554673032405844</v>
      </c>
      <c r="H3" s="38">
        <v>45926.158159722225</v>
      </c>
      <c r="I3" s="37" t="str">
        <f>IFERROR(VLOOKUP(D3,DB!A:F,6,0),"")</f>
        <v>SCECO</v>
      </c>
      <c r="J3" s="37" t="str">
        <f>IFERROR(VLOOKUP(D3,DB!A:G,7,0),"")</f>
        <v>Good</v>
      </c>
      <c r="K3" s="37" t="s">
        <v>39124</v>
      </c>
      <c r="L3" s="37" t="str">
        <f>IFERROR(VLOOKUP(D3,DB!A:I,9,0),"")</f>
        <v>Latis</v>
      </c>
      <c r="M3" s="116"/>
    </row>
    <row r="4" spans="1:13" ht="48" customHeight="1">
      <c r="A4" s="151" t="s">
        <v>39125</v>
      </c>
      <c r="B4" s="151" t="str">
        <f>IFERROR(VLOOKUP(D4,DB!A:K,11,0),"")</f>
        <v>R5</v>
      </c>
      <c r="C4" s="151">
        <v>1</v>
      </c>
      <c r="D4" s="151" t="s">
        <v>34758</v>
      </c>
      <c r="E4" s="151" t="s">
        <v>39104</v>
      </c>
      <c r="F4" s="152">
        <v>45948.661111111112</v>
      </c>
      <c r="G4" s="153">
        <f ca="1">IFERROR(NOW()-F4,"")</f>
        <v>18.082439236110076</v>
      </c>
      <c r="H4" s="152">
        <v>45948.661111111112</v>
      </c>
      <c r="I4" s="151" t="str">
        <f>IFERROR(VLOOKUP(D4,DB!A:F,6,0),"")</f>
        <v>SCECO</v>
      </c>
      <c r="J4" s="151" t="str">
        <f>IFERROR(VLOOKUP(D4,DB!A:G,7,0),"")</f>
        <v>Dead</v>
      </c>
      <c r="K4" s="151" t="s">
        <v>39126</v>
      </c>
      <c r="L4" s="151" t="str">
        <f>IFERROR(VLOOKUP(D4,DB!A:I,9,0),"")</f>
        <v>Latis</v>
      </c>
    </row>
    <row r="5" spans="1:13" ht="15">
      <c r="A5" s="151"/>
      <c r="B5" s="151" t="str">
        <f>IFERROR(VLOOKUP(D5,DB!A:K,11,0),"")</f>
        <v/>
      </c>
      <c r="C5" s="151"/>
      <c r="D5" s="151"/>
      <c r="E5" s="151"/>
      <c r="F5" s="152"/>
      <c r="G5" s="153">
        <f ca="1">IFERROR(NOW()-F5,"")</f>
        <v>45966.743550347222</v>
      </c>
      <c r="H5" s="152"/>
      <c r="I5" s="151" t="str">
        <f>IFERROR(VLOOKUP(D5,DB!A:F,6,0),"")</f>
        <v/>
      </c>
      <c r="J5" s="151" t="str">
        <f>IFERROR(VLOOKUP(D5,DB!A:G,7,0),"")</f>
        <v/>
      </c>
      <c r="K5" s="151"/>
      <c r="L5" s="151" t="str">
        <f>IFERROR(VLOOKUP(D5,DB!A:I,9,0),"")</f>
        <v/>
      </c>
    </row>
    <row r="6" spans="1:13" ht="15">
      <c r="A6" s="151"/>
      <c r="B6" s="151" t="str">
        <f>IFERROR(VLOOKUP(D6,DB!A:K,11,0),"")</f>
        <v/>
      </c>
      <c r="C6" s="151"/>
      <c r="D6" s="151"/>
      <c r="E6" s="151"/>
      <c r="F6" s="152"/>
      <c r="G6" s="153">
        <f ca="1">IFERROR(NOW()-F6,"")</f>
        <v>45966.743550347222</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45966.743550347222</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45966.743550347222</v>
      </c>
      <c r="H8" s="152"/>
      <c r="I8" s="151" t="str">
        <f>IFERROR(VLOOKUP(D8,DB!A:F,6,0),"")</f>
        <v/>
      </c>
      <c r="J8" s="151" t="str">
        <f>IFERROR(VLOOKUP(D8,DB!A:G,7,0),"")</f>
        <v/>
      </c>
      <c r="K8" s="151"/>
      <c r="L8" s="151" t="str">
        <f>IFERROR(VLOOKUP(D8,DB!A:I,9,0),"")</f>
        <v/>
      </c>
    </row>
    <row r="9" spans="1:13" ht="15">
      <c r="A9" s="151"/>
      <c r="B9" s="151"/>
      <c r="C9" s="151"/>
      <c r="D9" s="151"/>
      <c r="E9" s="151"/>
      <c r="F9" s="152"/>
      <c r="G9" s="153">
        <f ca="1">IFERROR(NOW()-F9,"")</f>
        <v>45966.743550347222</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45966.743550347222</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45966.743550347222</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45966.743550347222</v>
      </c>
      <c r="H12" s="152"/>
      <c r="I12" s="151" t="str">
        <f>IFERROR(VLOOKUP(D12,DB!A:F,6,0),"")</f>
        <v/>
      </c>
      <c r="J12" s="151" t="str">
        <f>IFERROR(VLOOKUP(D12,DB!A:G,7,0),"")</f>
        <v/>
      </c>
      <c r="K12" s="151"/>
      <c r="L12" s="151" t="str">
        <f>IFERROR(VLOOKUP(D12,DB!A:I,9,0),"")</f>
        <v/>
      </c>
    </row>
    <row r="13" spans="1:13" ht="15">
      <c r="A13" s="151"/>
      <c r="B13" s="151" t="str">
        <f>IFERROR(VLOOKUP(D13,DB!A:K,11,0),"")</f>
        <v/>
      </c>
      <c r="C13" s="151"/>
      <c r="D13" s="151"/>
      <c r="E13" s="151"/>
      <c r="F13" s="152"/>
      <c r="G13" s="153">
        <f ca="1">IFERROR(NOW()-F13,"")</f>
        <v>45966.743550347222</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45966.743550347222</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45966.743550347222</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45966.743550347222</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45966.743550347222</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45966.743550347222</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45966.743550347222</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45966.743550347222</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45966.743550347222</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45966.743550347222</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45966.743550347222</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45966.743550347222</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45966.743550347222</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45966.743550347222</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45966.743550347222</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45966.743550347222</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45966.743550347222</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45966.743550347222</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45966.743550347222</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45966.743550347222</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45966.743550347222</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45966.743550347222</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45966.743550347222</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45966.743550347222</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45966.743550347222</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45966.743550347222</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45966.743550347222</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45966.743550347222</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45966.743550347222</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45966.743550347222</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45966.743550347222</v>
      </c>
      <c r="H43" s="152"/>
      <c r="I43" s="151" t="str">
        <f>IFERROR(VLOOKUP(D43,DB!A:F,6,0),"")</f>
        <v/>
      </c>
      <c r="J43" s="151" t="str">
        <f>IFERROR(VLOOKUP(D43,DB!A:G,7,0),"")</f>
        <v/>
      </c>
      <c r="K43" s="151"/>
      <c r="L43" s="151" t="str">
        <f>IFERROR(VLOOKUP(D43,DB!A:I,9,0),"")</f>
        <v/>
      </c>
    </row>
    <row r="44" spans="1:12" ht="15">
      <c r="A44" s="157"/>
      <c r="B44" s="157" t="str">
        <f>IFERROR(VLOOKUP(D44,DB!A:K,11,0),"")</f>
        <v/>
      </c>
      <c r="C44" s="157"/>
      <c r="D44" s="157"/>
      <c r="E44" s="157"/>
      <c r="F44" s="158"/>
      <c r="G44" s="159">
        <f ca="1">IFERROR(NOW()-F44,"")</f>
        <v>45966.743550347222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45966.743550347222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45966.743550347222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45966.743550347222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45966.743550347222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45966.743550347222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45966.743550347222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45966.743550347222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45966.743550347222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45966.743550347222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45966.743550347222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45966.743550347222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45966.743550347222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45966.743550347222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45966.743550347222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45966.743550347222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45966.743550347222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45966.743550347222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45966.743550347222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45966.743550347222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45966.743550347222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45966.743550347222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45966.743550347222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45966.743550347222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45966.743550347222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45966.743550347222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45966.743550347222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45966.743550347222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45966.743550347222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45966.743550347222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45966.743550347222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45966.743550347222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45966.743550347222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45966.743550347222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45966.743550347222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45966.743550347222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45966.743550347222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45966.743550347222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45966.743550347222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45966.743550347222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45966.743550347222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45966.743550347222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45966.743550347222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45966.743550347222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45966.743550347222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45966.743550347222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45966.743550347222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45966.743550347222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45966.743550347222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45966.743550347222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45966.743550347222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45966.743550347222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45966.743550347222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45966.743550347222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45966.743550347222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45966.743550347222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45966.743550347222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45966.743550347222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45966.743550347222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45966.743550347222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45966.743550347222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45966.743550347222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45966.743550347222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45966.743550347222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45966.743550347222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45966.743550347222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45966.743550347222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45966.743550347222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45966.743550347222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45966.743550347222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45966.743550347222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45966.743550347222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45966.743550347222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45966.743550347222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45966.743550347222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45966.743550347222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45966.743550347222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45966.743550347222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45966.743550347222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45966.743550347222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45966.743550347222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45966.743550347222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45966.743550347222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45966.743550347222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45966.743550347222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45966.743550347222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45966.743550347222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45966.743550347222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45966.743550347222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45966.743550347222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45966.743550347222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45966.743550347222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45966.743550347222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45966.743550347222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45966.743550347222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45966.743550347222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45966.743550347222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45966.743550347222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45966.743550347222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45966.743550347222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45966.743550347222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45966.743550347222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45966.743550347222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45966.743550347222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45966.743550347222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45966.743550347222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45966.743550347222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45966.743550347222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45966.743550347222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45966.743550347222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45966.743550347222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45966.743550347222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45966.743550347222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45966.743550347222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45966.743550347222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45966.743550347222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45966.743550347222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45966.743550347222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45966.743550347222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45966.743550347222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45966.743550347222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45966.743550347222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45966.743550347222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45966.743550347222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45966.743550347222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45966.743550347222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45966.743550347222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45966.743550347222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45966.743550347222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45966.743550347222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45966.743550347222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45966.743550347222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45966.743550347222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45966.743550347222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45966.743550347222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45966.743550347222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45966.743550347222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45966.743550347222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45966.743550347222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45966.743550347222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45966.743550347222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45966.743550347222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45966.743550347222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45966.743550347222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45966.743550347222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45966.743550347222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45966.743550347222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45966.743550347222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45966.743550347222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45966.743550347222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45966.743550347222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45966.743550347222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45966.743550347222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45966.743550347222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45966.743550347222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45966.743550347222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45966.743550347222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45966.743550347222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45966.743550347222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45966.743550347222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45966.743550347222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45966.743550347222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45966.743550347222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45966.743550347222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45966.743550347222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45966.743550347222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45966.743550347222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45966.743550347222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45966.743550347222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45966.743550347222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45966.743550347222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45966.743550347222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45966.743550347222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45966.743550347222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45966.743550347222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45966.743550347222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45966.743550347222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45966.743550347222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45966.743550347222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45966.743550347222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45966.743550347222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45966.743550347222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45966.743550347222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45966.743550347222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45966.743550347222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45966.743550347222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45966.743550347222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45966.743550347222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45966.743550347222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45966.743550347222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45966.743550347222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45966.743550347222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45966.743550347222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45966.743550347222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45966.743550347222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45966.743550347222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45966.743550347222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45966.743550347222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45966.743550347222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45966.743550347222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45966.743550347222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45966.743550347222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45966.743550347222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45966.743550347222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45966.743550347222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45966.743550347222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45966.743550347222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45966.743550347222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45966.743550347222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45966.743550347222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45966.743550347222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45966.743550347222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45966.743550347222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45966.743550347222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45966.743550347222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45966.743550347222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45966.743550347222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45966.743550347222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45966.743550347222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45966.743550347222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45966.743550347222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45966.743550347222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45966.743550347222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45966.743550347222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45966.743550347222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45966.743550347222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45966.743550347222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45966.743550347222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45966.743550347222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45966.743550347222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45966.743550347222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45966.743550347222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45966.743550347222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45966.743550347222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45966.743550347222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45966.743550347222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45966.743550347222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45966.743550347222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45966.743550347222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45966.743550347222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45966.743550347222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45966.743550347222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45966.743550347222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45966.743550347222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45966.743550347222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45966.743550347222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45966.743550347222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45966.743550347222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45966.743550347222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45966.743550347222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45966.743550347222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45966.743550347222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45966.743550347222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45966.743550347222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45966.743550347222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45966.743550347222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45966.743550347222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45966.743550347222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45966.743550347222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45966.743550347222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45966.743550347222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45966.743550347222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45966.743550347222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45966.743550347222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45966.743550347222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45966.743550347222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45966.743550347222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45966.743550347222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45966.743550347222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45966.743550347222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45966.743550347222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45966.743550347222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45966.743550347222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45966.743550347222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45966.743550347222</v>
      </c>
      <c r="H318" s="158"/>
      <c r="I318" s="157" t="str">
        <f>IFERROR(VLOOKUP(D318,DB!A:F,6,0),"")</f>
        <v/>
      </c>
      <c r="J318" s="157" t="str">
        <f>IFERROR(VLOOKUP(D318,DB!A:G,7,0),"")</f>
        <v/>
      </c>
      <c r="K318" s="157"/>
      <c r="L318" s="157" t="str">
        <f>IFERROR(VLOOKUP(D318,DB!A:I,9,0),"")</f>
        <v/>
      </c>
    </row>
    <row r="319" spans="1:12" ht="15"/>
    <row r="320" spans="1:12"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8" ht="15"/>
    <row r="429" ht="15"/>
    <row r="430" ht="15"/>
    <row r="431" ht="15"/>
    <row r="432" ht="15"/>
    <row r="433" ht="15"/>
    <row r="434" ht="15"/>
    <row r="435" ht="15"/>
    <row r="436" ht="15"/>
    <row r="437" ht="15"/>
    <row r="438"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8" ht="15"/>
    <row r="529" ht="15"/>
    <row r="530" ht="15"/>
    <row r="531" ht="15"/>
    <row r="532" ht="15"/>
    <row r="557" ht="15"/>
    <row r="558" ht="15"/>
    <row r="559" ht="15"/>
    <row r="560" ht="15"/>
    <row r="561" ht="15"/>
    <row r="562" ht="15"/>
    <row r="563" ht="15"/>
    <row r="564" ht="15"/>
    <row r="565" ht="15"/>
    <row r="566" ht="15"/>
    <row r="567"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856" ht="15"/>
    <row r="857" ht="15"/>
    <row r="858" ht="15"/>
    <row r="859" ht="15"/>
    <row r="860" ht="15"/>
    <row r="861" ht="15"/>
    <row r="862"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6"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9" ht="15"/>
    <row r="990" ht="15"/>
    <row r="991" ht="15"/>
    <row r="992" ht="15"/>
    <row r="993" ht="15"/>
    <row r="994" ht="15"/>
    <row r="995" ht="15"/>
    <row r="996" ht="15"/>
    <row r="997" ht="15"/>
    <row r="998" ht="15"/>
    <row r="999" ht="15"/>
    <row r="1000" ht="15"/>
    <row r="1001" ht="15"/>
    <row r="1002" ht="15"/>
    <row r="1003" ht="15"/>
    <row r="1004" ht="15"/>
    <row r="1005" ht="15"/>
    <row r="1006" ht="15"/>
    <row r="1007" ht="15"/>
    <row r="1008" ht="15"/>
    <row r="1009" ht="15"/>
    <row r="1010" ht="15"/>
    <row r="1011" ht="15"/>
    <row r="1012"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9" ht="15"/>
    <row r="1080" ht="15"/>
    <row r="1081" ht="15"/>
    <row r="1083" ht="15"/>
    <row r="1084" ht="15"/>
    <row r="1085" ht="15"/>
    <row r="1086" ht="15"/>
    <row r="1087" ht="15"/>
    <row r="1088" ht="15"/>
    <row r="1089" ht="15"/>
    <row r="1090" ht="15"/>
    <row r="1091" ht="15"/>
    <row r="1093" ht="15"/>
    <row r="1094" ht="15"/>
    <row r="1095" ht="15"/>
    <row r="1096" ht="15"/>
    <row r="1097" ht="15"/>
    <row r="1098" ht="15"/>
    <row r="1099" ht="15"/>
    <row r="1100" ht="15"/>
    <row r="1101" ht="15"/>
    <row r="1102" ht="15"/>
    <row r="1103" ht="15"/>
    <row r="1104" ht="15"/>
    <row r="1105" ht="15"/>
    <row r="1106" ht="15"/>
    <row r="1107" ht="15"/>
    <row r="1108" ht="15"/>
    <row r="1109" ht="15"/>
    <row r="1111" ht="15"/>
    <row r="1112" ht="15"/>
    <row r="1113" ht="15"/>
    <row r="1114" ht="15"/>
    <row r="1115" ht="15"/>
    <row r="1116"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84" ht="15"/>
    <row r="1185" ht="15"/>
    <row r="1186" ht="15"/>
    <row r="1187" ht="15"/>
    <row r="1188" ht="15"/>
    <row r="1189" ht="15"/>
    <row r="1190" ht="15"/>
    <row r="1191" ht="15"/>
    <row r="1193" ht="15"/>
    <row r="1194" ht="15"/>
    <row r="1195" ht="15"/>
    <row r="1198" ht="15"/>
    <row r="1199" ht="15"/>
    <row r="1202" ht="15"/>
    <row r="1203" ht="15"/>
    <row r="1204" ht="15"/>
    <row r="1205" ht="15"/>
    <row r="1206" ht="15"/>
    <row r="1207" ht="15"/>
    <row r="1208" ht="15"/>
    <row r="1209" ht="15"/>
    <row r="1210" ht="15"/>
    <row r="1216" ht="15"/>
    <row r="1217" ht="15"/>
    <row r="1218" ht="15"/>
    <row r="1219" ht="15"/>
    <row r="1220" ht="15"/>
    <row r="1221" ht="15"/>
    <row r="1222" ht="15"/>
    <row r="1223" ht="15"/>
    <row r="1224" ht="15"/>
    <row r="1232" ht="15"/>
    <row r="1233" ht="15"/>
    <row r="1234" ht="15"/>
    <row r="1235" ht="15"/>
    <row r="1236" ht="15"/>
    <row r="1237" ht="15"/>
    <row r="1238" ht="15"/>
    <row r="1239" ht="15"/>
    <row r="1240" ht="15"/>
    <row r="1241" ht="15"/>
    <row r="1242" ht="15"/>
    <row r="1243" ht="15"/>
    <row r="1244" ht="15"/>
    <row r="1245" ht="15"/>
    <row r="1246" ht="15"/>
    <row r="1247" ht="15"/>
    <row r="1248" ht="15"/>
    <row r="1250" ht="15"/>
    <row r="1251" ht="15"/>
    <row r="1253" ht="15"/>
    <row r="1254" ht="15"/>
  </sheetData>
  <dataValidations count="2">
    <dataValidation allowBlank="1" showInputMessage="1" showErrorMessage="1" sqref="E1" xr:uid="{920C6338-E771-4DAE-8C89-92A9093EA4DE}"/>
    <dataValidation type="list" allowBlank="1" showInputMessage="1" showErrorMessage="1" sqref="E2:E31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8"/>
  <sheetViews>
    <sheetView workbookViewId="0">
      <selection activeCell="A2" sqref="A2:X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70"/>
      <c r="B2" s="171" t="str">
        <f>IFERROR(VLOOKUP(D2,DB!A:K,11,0),"")</f>
        <v/>
      </c>
      <c r="C2" s="168"/>
      <c r="D2" s="171"/>
      <c r="E2" s="171"/>
      <c r="F2" s="172"/>
      <c r="G2" s="115">
        <f ca="1">IFERROR(NOW()-F2,"-")</f>
        <v>45966.743550347222</v>
      </c>
      <c r="H2" s="172"/>
      <c r="I2" s="171" t="str">
        <f>IFERROR(VLOOKUP(D2,DB!A:F,6,0),"")</f>
        <v/>
      </c>
      <c r="J2" s="102" t="str">
        <f>IFERROR(VLOOKUP(D2,DB!A:G,7,0),"")</f>
        <v/>
      </c>
      <c r="K2" s="169"/>
      <c r="L2" s="173" t="str">
        <f>IFERROR(VLOOKUP(D2,DB!A:I,9,0),"")</f>
        <v/>
      </c>
    </row>
    <row r="3" spans="1:16383" ht="31.5" customHeight="1">
      <c r="A3" s="170"/>
      <c r="B3" s="171" t="str">
        <f>IFERROR(VLOOKUP(D3,DB!A:K,11,0),"")</f>
        <v/>
      </c>
      <c r="C3" s="168"/>
      <c r="D3" s="171"/>
      <c r="E3" s="171"/>
      <c r="F3" s="172"/>
      <c r="G3" s="115">
        <f t="shared" ref="G3:G18" ca="1" si="0">IFERROR(NOW()-F3,"-")</f>
        <v>45966.743550347222</v>
      </c>
      <c r="H3" s="172"/>
      <c r="I3" s="171" t="str">
        <f>IFERROR(VLOOKUP(D3,DB!A:F,6,0),"")</f>
        <v/>
      </c>
      <c r="J3" s="171" t="str">
        <f>IFERROR(VLOOKUP(D3,DB!A:G,7,0),"")</f>
        <v/>
      </c>
      <c r="K3" s="169"/>
      <c r="L3" s="173" t="str">
        <f>IFERROR(VLOOKUP(D3,DB!A:I,9,0),"")</f>
        <v/>
      </c>
    </row>
    <row r="4" spans="1:16383" ht="31.5" customHeight="1">
      <c r="A4" s="170"/>
      <c r="B4" s="171" t="str">
        <f>IFERROR(VLOOKUP(D4,DB!A:K,11,0),"")</f>
        <v/>
      </c>
      <c r="C4" s="168"/>
      <c r="D4" s="171"/>
      <c r="E4" s="171"/>
      <c r="F4" s="172"/>
      <c r="G4" s="115">
        <f t="shared" ca="1" si="0"/>
        <v>45966.743550347222</v>
      </c>
      <c r="H4" s="172"/>
      <c r="I4" s="171" t="str">
        <f>IFERROR(VLOOKUP(D4,DB!A:F,6,0),"")</f>
        <v/>
      </c>
      <c r="J4" s="171" t="str">
        <f>IFERROR(VLOOKUP(D4,DB!A:G,7,0),"")</f>
        <v/>
      </c>
      <c r="K4" s="169"/>
      <c r="L4" s="173" t="str">
        <f>IFERROR(VLOOKUP(D4,DB!A:I,9,0),"")</f>
        <v/>
      </c>
    </row>
    <row r="5" spans="1:16383" ht="31.5" customHeight="1">
      <c r="A5" s="170"/>
      <c r="B5" s="171" t="str">
        <f>IFERROR(VLOOKUP(D5,DB!A:K,11,0),"")</f>
        <v/>
      </c>
      <c r="C5" s="168"/>
      <c r="D5" s="171"/>
      <c r="E5" s="171"/>
      <c r="F5" s="172"/>
      <c r="G5" s="115">
        <f t="shared" ca="1" si="0"/>
        <v>45966.743550347222</v>
      </c>
      <c r="H5" s="172"/>
      <c r="I5" s="171" t="str">
        <f>IFERROR(VLOOKUP(D5,DB!A:F,6,0),"")</f>
        <v/>
      </c>
      <c r="J5" s="171" t="str">
        <f>IFERROR(VLOOKUP(D5,DB!A:G,7,0),"")</f>
        <v/>
      </c>
      <c r="K5" s="169"/>
      <c r="L5" s="173" t="str">
        <f>IFERROR(VLOOKUP(D5,DB!A:I,9,0),"")</f>
        <v/>
      </c>
    </row>
    <row r="6" spans="1:16383" ht="31.5" customHeight="1">
      <c r="A6" s="170"/>
      <c r="B6" s="171" t="str">
        <f>IFERROR(VLOOKUP(D6,DB!A:K,11,0),"")</f>
        <v/>
      </c>
      <c r="C6" s="168"/>
      <c r="D6" s="171"/>
      <c r="E6" s="171"/>
      <c r="F6" s="172"/>
      <c r="G6" s="115">
        <f t="shared" ca="1" si="0"/>
        <v>45966.743550347222</v>
      </c>
      <c r="H6" s="172"/>
      <c r="I6" s="171" t="str">
        <f>IFERROR(VLOOKUP(D6,DB!A:F,6,0),"")</f>
        <v/>
      </c>
      <c r="J6" s="171" t="str">
        <f>IFERROR(VLOOKUP(D6,DB!A:G,7,0),"")</f>
        <v/>
      </c>
      <c r="K6" s="169"/>
      <c r="L6" s="173" t="str">
        <f>IFERROR(VLOOKUP(D6,DB!A:I,9,0),"")</f>
        <v/>
      </c>
    </row>
    <row r="7" spans="1:16383" ht="31.5" customHeight="1">
      <c r="A7" s="170"/>
      <c r="B7" s="171" t="str">
        <f>IFERROR(VLOOKUP(D7,DB!A:K,11,0),"")</f>
        <v/>
      </c>
      <c r="C7" s="168"/>
      <c r="D7" s="171"/>
      <c r="E7" s="171"/>
      <c r="F7" s="172"/>
      <c r="G7" s="115">
        <f t="shared" ca="1" si="0"/>
        <v>45966.743550347222</v>
      </c>
      <c r="H7" s="172"/>
      <c r="I7" s="171" t="str">
        <f>IFERROR(VLOOKUP(D7,DB!A:F,6,0),"")</f>
        <v/>
      </c>
      <c r="J7" s="171" t="str">
        <f>IFERROR(VLOOKUP(D7,DB!A:G,7,0),"")</f>
        <v/>
      </c>
      <c r="K7" s="169"/>
      <c r="L7" s="173" t="str">
        <f>IFERROR(VLOOKUP(D7,DB!A:I,9,0),"")</f>
        <v/>
      </c>
    </row>
    <row r="8" spans="1:16383" ht="31.5" customHeight="1">
      <c r="A8" s="170"/>
      <c r="B8" s="171" t="str">
        <f>IFERROR(VLOOKUP(D8,DB!A:K,11,0),"")</f>
        <v/>
      </c>
      <c r="C8" s="168"/>
      <c r="D8" s="171"/>
      <c r="E8" s="171"/>
      <c r="F8" s="172"/>
      <c r="G8" s="115">
        <f t="shared" ca="1" si="0"/>
        <v>45966.743550347222</v>
      </c>
      <c r="H8" s="172"/>
      <c r="I8" s="171" t="str">
        <f>IFERROR(VLOOKUP(D8,DB!A:F,6,0),"")</f>
        <v/>
      </c>
      <c r="J8" s="171" t="str">
        <f>IFERROR(VLOOKUP(D8,DB!A:G,7,0),"")</f>
        <v/>
      </c>
      <c r="K8" s="169"/>
      <c r="L8" s="173" t="str">
        <f>IFERROR(VLOOKUP(D8,DB!A:I,9,0),"")</f>
        <v/>
      </c>
    </row>
    <row r="9" spans="1:16383" ht="31.5" customHeight="1">
      <c r="A9" s="170"/>
      <c r="B9" s="171" t="str">
        <f>IFERROR(VLOOKUP(D9,DB!A:K,11,0),"")</f>
        <v/>
      </c>
      <c r="C9" s="168"/>
      <c r="D9" s="171"/>
      <c r="E9" s="171"/>
      <c r="F9" s="172"/>
      <c r="G9" s="115">
        <f t="shared" ca="1" si="0"/>
        <v>45966.743550347222</v>
      </c>
      <c r="H9" s="172"/>
      <c r="I9" s="171" t="str">
        <f>IFERROR(VLOOKUP(D9,DB!A:F,6,0),"")</f>
        <v/>
      </c>
      <c r="J9" s="171" t="str">
        <f>IFERROR(VLOOKUP(D9,DB!A:G,7,0),"")</f>
        <v/>
      </c>
      <c r="K9" s="169"/>
      <c r="L9" s="173" t="str">
        <f>IFERROR(VLOOKUP(D9,DB!A:I,9,0),"")</f>
        <v/>
      </c>
    </row>
    <row r="10" spans="1:16383" ht="31.5" customHeight="1">
      <c r="A10" s="170"/>
      <c r="B10" s="171" t="str">
        <f>IFERROR(VLOOKUP(D10,DB!A:K,11,0),"")</f>
        <v/>
      </c>
      <c r="C10" s="168"/>
      <c r="D10" s="171"/>
      <c r="E10" s="171"/>
      <c r="F10" s="172"/>
      <c r="G10" s="115">
        <f t="shared" ca="1" si="0"/>
        <v>45966.743550347222</v>
      </c>
      <c r="H10" s="172"/>
      <c r="I10" s="171" t="str">
        <f>IFERROR(VLOOKUP(D10,DB!A:F,6,0),"")</f>
        <v/>
      </c>
      <c r="J10" s="171" t="str">
        <f>IFERROR(VLOOKUP(D10,DB!A:G,7,0),"")</f>
        <v/>
      </c>
      <c r="K10" s="169"/>
      <c r="L10" s="173" t="str">
        <f>IFERROR(VLOOKUP(D10,DB!A:I,9,0),"")</f>
        <v/>
      </c>
    </row>
    <row r="11" spans="1:16383" ht="31.5" customHeight="1">
      <c r="A11" s="170"/>
      <c r="B11" s="171" t="str">
        <f>IFERROR(VLOOKUP(D11,DB!A:K,11,0),"")</f>
        <v/>
      </c>
      <c r="C11" s="168"/>
      <c r="D11" s="171"/>
      <c r="E11" s="171"/>
      <c r="F11" s="172"/>
      <c r="G11" s="115">
        <f t="shared" ca="1" si="0"/>
        <v>45966.743550347222</v>
      </c>
      <c r="H11" s="172"/>
      <c r="I11" s="171" t="str">
        <f>IFERROR(VLOOKUP(D11,DB!A:F,6,0),"")</f>
        <v/>
      </c>
      <c r="J11" s="171" t="str">
        <f>IFERROR(VLOOKUP(D11,DB!A:G,7,0),"")</f>
        <v/>
      </c>
      <c r="K11" s="169"/>
      <c r="L11" s="173" t="str">
        <f>IFERROR(VLOOKUP(D11,DB!A:I,9,0),"")</f>
        <v/>
      </c>
    </row>
    <row r="12" spans="1:16383" ht="31.5" customHeight="1">
      <c r="A12" s="170"/>
      <c r="B12" s="171" t="str">
        <f>IFERROR(VLOOKUP(D12,DB!A:K,11,0),"")</f>
        <v/>
      </c>
      <c r="C12" s="168"/>
      <c r="D12" s="171"/>
      <c r="E12" s="171"/>
      <c r="F12" s="172"/>
      <c r="G12" s="115">
        <f t="shared" ca="1" si="0"/>
        <v>45966.743550347222</v>
      </c>
      <c r="H12" s="172"/>
      <c r="I12" s="171" t="str">
        <f>IFERROR(VLOOKUP(D12,DB!A:F,6,0),"")</f>
        <v/>
      </c>
      <c r="J12" s="171" t="str">
        <f>IFERROR(VLOOKUP(D12,DB!A:G,7,0),"")</f>
        <v/>
      </c>
      <c r="K12" s="169"/>
      <c r="L12" s="173" t="str">
        <f>IFERROR(VLOOKUP(D12,DB!A:I,9,0),"")</f>
        <v/>
      </c>
    </row>
    <row r="13" spans="1:16383" ht="31.5" customHeight="1">
      <c r="A13" s="170"/>
      <c r="B13" s="171" t="str">
        <f>IFERROR(VLOOKUP(D13,DB!A:K,11,0),"")</f>
        <v/>
      </c>
      <c r="C13" s="168"/>
      <c r="D13" s="171"/>
      <c r="E13" s="171"/>
      <c r="F13" s="172"/>
      <c r="G13" s="115">
        <f t="shared" ca="1" si="0"/>
        <v>45966.743550347222</v>
      </c>
      <c r="H13" s="172"/>
      <c r="I13" s="171" t="str">
        <f>IFERROR(VLOOKUP(D13,DB!A:F,6,0),"")</f>
        <v/>
      </c>
      <c r="J13" s="171" t="str">
        <f>IFERROR(VLOOKUP(D13,DB!A:G,7,0),"")</f>
        <v/>
      </c>
      <c r="K13" s="169"/>
      <c r="L13" s="173" t="str">
        <f>IFERROR(VLOOKUP(D13,DB!A:I,9,0),"")</f>
        <v/>
      </c>
    </row>
    <row r="14" spans="1:16383" ht="31.5" customHeight="1">
      <c r="A14" s="170"/>
      <c r="B14" s="171" t="str">
        <f>IFERROR(VLOOKUP(D14,DB!A:K,11,0),"")</f>
        <v/>
      </c>
      <c r="C14" s="168"/>
      <c r="D14" s="171"/>
      <c r="E14" s="171"/>
      <c r="F14" s="172"/>
      <c r="G14" s="115">
        <f t="shared" ca="1" si="0"/>
        <v>45966.743550347222</v>
      </c>
      <c r="H14" s="172"/>
      <c r="I14" s="171" t="str">
        <f>IFERROR(VLOOKUP(D14,DB!A:F,6,0),"")</f>
        <v/>
      </c>
      <c r="J14" s="171" t="str">
        <f>IFERROR(VLOOKUP(D14,DB!A:G,7,0),"")</f>
        <v/>
      </c>
      <c r="K14" s="169"/>
      <c r="L14" s="173" t="str">
        <f>IFERROR(VLOOKUP(D14,DB!A:I,9,0),"")</f>
        <v/>
      </c>
    </row>
    <row r="15" spans="1:16383" ht="31.5" customHeight="1">
      <c r="A15" s="170"/>
      <c r="B15" s="171" t="str">
        <f>IFERROR(VLOOKUP(D15,DB!A:K,11,0),"")</f>
        <v/>
      </c>
      <c r="C15" s="168"/>
      <c r="D15" s="171"/>
      <c r="E15" s="171"/>
      <c r="F15" s="172"/>
      <c r="G15" s="115">
        <f t="shared" ca="1" si="0"/>
        <v>45966.743550347222</v>
      </c>
      <c r="H15" s="172"/>
      <c r="I15" s="171" t="str">
        <f>IFERROR(VLOOKUP(D15,DB!A:F,6,0),"")</f>
        <v/>
      </c>
      <c r="J15" s="171" t="str">
        <f>IFERROR(VLOOKUP(D15,DB!A:G,7,0),"")</f>
        <v/>
      </c>
      <c r="K15" s="169"/>
      <c r="L15" s="173" t="str">
        <f>IFERROR(VLOOKUP(D15,DB!A:I,9,0),"")</f>
        <v/>
      </c>
    </row>
    <row r="16" spans="1:16383" ht="31.5" customHeight="1">
      <c r="A16" s="170"/>
      <c r="B16" s="171" t="str">
        <f>IFERROR(VLOOKUP(D16,DB!A:K,11,0),"")</f>
        <v/>
      </c>
      <c r="C16" s="168"/>
      <c r="D16" s="171"/>
      <c r="E16" s="171"/>
      <c r="F16" s="172"/>
      <c r="G16" s="115">
        <f t="shared" ca="1" si="0"/>
        <v>45966.743550347222</v>
      </c>
      <c r="H16" s="172"/>
      <c r="I16" s="171" t="str">
        <f>IFERROR(VLOOKUP(D16,DB!A:F,6,0),"")</f>
        <v/>
      </c>
      <c r="J16" s="171" t="str">
        <f>IFERROR(VLOOKUP(D16,DB!A:G,7,0),"")</f>
        <v/>
      </c>
      <c r="K16" s="169"/>
      <c r="L16" s="173" t="str">
        <f>IFERROR(VLOOKUP(D16,DB!A:I,9,0),"")</f>
        <v/>
      </c>
    </row>
    <row r="17" spans="1:12" ht="31.5" customHeight="1">
      <c r="A17" s="170"/>
      <c r="B17" s="171" t="str">
        <f>IFERROR(VLOOKUP(D17,DB!A:K,11,0),"")</f>
        <v/>
      </c>
      <c r="C17" s="168"/>
      <c r="D17" s="171"/>
      <c r="E17" s="171"/>
      <c r="F17" s="172"/>
      <c r="G17" s="115">
        <f t="shared" ca="1" si="0"/>
        <v>45966.743550347222</v>
      </c>
      <c r="H17" s="172"/>
      <c r="I17" s="171" t="str">
        <f>IFERROR(VLOOKUP(D17,DB!A:F,6,0),"")</f>
        <v/>
      </c>
      <c r="J17" s="171" t="str">
        <f>IFERROR(VLOOKUP(D17,DB!A:G,7,0),"")</f>
        <v/>
      </c>
      <c r="K17" s="169"/>
      <c r="L17" s="173" t="str">
        <f>IFERROR(VLOOKUP(D17,DB!A:I,9,0),"")</f>
        <v/>
      </c>
    </row>
    <row r="18" spans="1:12" ht="31.5" customHeight="1">
      <c r="A18" s="170"/>
      <c r="B18" s="171" t="str">
        <f>IFERROR(VLOOKUP(D18,DB!A:K,11,0),"")</f>
        <v/>
      </c>
      <c r="C18" s="168"/>
      <c r="D18" s="171"/>
      <c r="E18" s="171"/>
      <c r="F18" s="172"/>
      <c r="G18" s="115">
        <f t="shared" ca="1" si="0"/>
        <v>45966.743550347222</v>
      </c>
      <c r="H18" s="172"/>
      <c r="I18" s="171" t="str">
        <f>IFERROR(VLOOKUP(D18,DB!A:F,6,0),"")</f>
        <v/>
      </c>
      <c r="J18" s="171" t="str">
        <f>IFERROR(VLOOKUP(D18,DB!A:G,7,0),"")</f>
        <v/>
      </c>
      <c r="K18" s="169"/>
      <c r="L18" s="173" t="str">
        <f>IFERROR(VLOOKUP(D18,DB!A:I,9,0),"")</f>
        <v/>
      </c>
    </row>
    <row r="19" spans="1:12" ht="31.5" customHeight="1">
      <c r="A19" s="103"/>
      <c r="B19" s="102" t="str">
        <f>IFERROR(VLOOKUP(D19,DB!A:K,11,0),"")</f>
        <v/>
      </c>
      <c r="C19" s="104"/>
      <c r="D19" s="102"/>
      <c r="E19" s="105"/>
      <c r="F19" s="106"/>
      <c r="G19" s="76">
        <f ca="1">IFERROR(NOW()-F19,"-")</f>
        <v>45966.743550347222</v>
      </c>
      <c r="H19" s="106"/>
      <c r="I19" s="102" t="str">
        <f>IFERROR(VLOOKUP(D19,DB!A:F,6,0),"")</f>
        <v/>
      </c>
      <c r="J19" s="101" t="str">
        <f>IFERROR(VLOOKUP(D19,DB!A:G,7,0),"")</f>
        <v/>
      </c>
      <c r="K19" s="107"/>
      <c r="L19" s="108" t="str">
        <f>IFERROR(VLOOKUP(D19,DB!A:I,9,0),"")</f>
        <v/>
      </c>
    </row>
    <row r="20" spans="1:12" ht="31.5" customHeight="1">
      <c r="A20" s="103"/>
      <c r="B20" s="102" t="str">
        <f>IFERROR(VLOOKUP(D20,DB!A:K,11,0),"")</f>
        <v/>
      </c>
      <c r="C20" s="104"/>
      <c r="D20" s="102"/>
      <c r="E20" s="105"/>
      <c r="F20" s="106"/>
      <c r="G20" s="76">
        <f ca="1">IFERROR(NOW()-F20,"-")</f>
        <v>45966.743550347222</v>
      </c>
      <c r="H20" s="106"/>
      <c r="I20" s="102" t="str">
        <f>IFERROR(VLOOKUP(D20,DB!A:F,6,0),"")</f>
        <v/>
      </c>
      <c r="J20" s="101" t="str">
        <f>IFERROR(VLOOKUP(D20,DB!A:G,7,0),"")</f>
        <v/>
      </c>
      <c r="K20" s="107"/>
      <c r="L20" s="108" t="str">
        <f>IFERROR(VLOOKUP(D20,DB!A:I,9,0),"")</f>
        <v/>
      </c>
    </row>
    <row r="21" spans="1:12" ht="31.5" customHeight="1">
      <c r="A21" s="103"/>
      <c r="B21" s="102" t="str">
        <f>IFERROR(VLOOKUP(D21,DB!A:K,11,0),"")</f>
        <v/>
      </c>
      <c r="C21" s="104"/>
      <c r="D21" s="102"/>
      <c r="E21" s="105"/>
      <c r="F21" s="106"/>
      <c r="G21" s="76">
        <f ca="1">IFERROR(NOW()-F21,"-")</f>
        <v>45966.743550347222</v>
      </c>
      <c r="H21" s="106"/>
      <c r="I21" s="102" t="str">
        <f>IFERROR(VLOOKUP(D21,DB!A:F,6,0),"")</f>
        <v/>
      </c>
      <c r="J21" s="101" t="str">
        <f>IFERROR(VLOOKUP(D21,DB!A:G,7,0),"")</f>
        <v/>
      </c>
      <c r="K21" s="107"/>
      <c r="L21" s="108" t="str">
        <f>IFERROR(VLOOKUP(D21,DB!A:I,9,0),"")</f>
        <v/>
      </c>
    </row>
    <row r="22" spans="1:12" ht="31.5" customHeight="1">
      <c r="A22" s="103"/>
      <c r="B22" s="102" t="str">
        <f>IFERROR(VLOOKUP(D22,DB!A:K,11,0),"")</f>
        <v/>
      </c>
      <c r="C22" s="104"/>
      <c r="D22" s="102"/>
      <c r="E22" s="105"/>
      <c r="F22" s="106"/>
      <c r="G22" s="76">
        <f ca="1">IFERROR(NOW()-F22,"-")</f>
        <v>45966.743550347222</v>
      </c>
      <c r="H22" s="106"/>
      <c r="I22" s="102" t="str">
        <f>IFERROR(VLOOKUP(D22,DB!A:F,6,0),"")</f>
        <v/>
      </c>
      <c r="J22" s="101" t="str">
        <f>IFERROR(VLOOKUP(D22,DB!A:G,7,0),"")</f>
        <v/>
      </c>
      <c r="K22" s="107"/>
      <c r="L22" s="108" t="str">
        <f>IFERROR(VLOOKUP(D22,DB!A:I,9,0),"")</f>
        <v/>
      </c>
    </row>
    <row r="23" spans="1:12" ht="31.5" customHeight="1">
      <c r="A23" s="103"/>
      <c r="B23" s="102" t="str">
        <f>IFERROR(VLOOKUP(D23,DB!A:K,11,0),"")</f>
        <v/>
      </c>
      <c r="C23" s="104"/>
      <c r="D23" s="102"/>
      <c r="E23" s="105"/>
      <c r="F23" s="106"/>
      <c r="G23" s="76">
        <f ca="1">IFERROR(NOW()-F23,"-")</f>
        <v>45966.743550347222</v>
      </c>
      <c r="H23" s="106"/>
      <c r="I23" s="102" t="str">
        <f>IFERROR(VLOOKUP(D23,DB!A:F,6,0),"")</f>
        <v/>
      </c>
      <c r="J23" s="101" t="str">
        <f>IFERROR(VLOOKUP(D23,DB!A:G,7,0),"")</f>
        <v/>
      </c>
      <c r="K23" s="107"/>
      <c r="L23" s="108" t="str">
        <f>IFERROR(VLOOKUP(D23,DB!A:I,9,0),"")</f>
        <v/>
      </c>
    </row>
    <row r="24" spans="1:12" ht="31.5" customHeight="1">
      <c r="A24" s="103"/>
      <c r="B24" s="102" t="str">
        <f>IFERROR(VLOOKUP(D24,DB!A:K,11,0),"")</f>
        <v/>
      </c>
      <c r="C24" s="104"/>
      <c r="D24" s="102"/>
      <c r="E24" s="105"/>
      <c r="F24" s="106"/>
      <c r="G24" s="76">
        <f ca="1">IFERROR(NOW()-F24,"-")</f>
        <v>45966.743550347222</v>
      </c>
      <c r="H24" s="106"/>
      <c r="I24" s="102" t="str">
        <f>IFERROR(VLOOKUP(D24,DB!A:F,6,0),"")</f>
        <v/>
      </c>
      <c r="J24" s="101" t="str">
        <f>IFERROR(VLOOKUP(D24,DB!A:G,7,0),"")</f>
        <v/>
      </c>
      <c r="K24" s="107"/>
      <c r="L24" s="108" t="str">
        <f>IFERROR(VLOOKUP(D24,DB!A:I,9,0),"")</f>
        <v/>
      </c>
    </row>
    <row r="25" spans="1:12" ht="31.5" customHeight="1">
      <c r="A25" s="103"/>
      <c r="B25" s="102" t="str">
        <f>IFERROR(VLOOKUP(D25,DB!A:K,11,0),"")</f>
        <v/>
      </c>
      <c r="C25" s="104"/>
      <c r="D25" s="102"/>
      <c r="E25" s="105"/>
      <c r="F25" s="106"/>
      <c r="G25" s="76">
        <f ca="1">IFERROR(NOW()-F25,"-")</f>
        <v>45966.743550347222</v>
      </c>
      <c r="H25" s="106"/>
      <c r="I25" s="102" t="str">
        <f>IFERROR(VLOOKUP(D25,DB!A:F,6,0),"")</f>
        <v/>
      </c>
      <c r="J25" s="101" t="str">
        <f>IFERROR(VLOOKUP(D25,DB!A:G,7,0),"")</f>
        <v/>
      </c>
      <c r="K25" s="107"/>
      <c r="L25" s="108" t="str">
        <f>IFERROR(VLOOKUP(D25,DB!A:I,9,0),"")</f>
        <v/>
      </c>
    </row>
    <row r="26" spans="1:12" ht="31.5" customHeight="1">
      <c r="A26" s="103"/>
      <c r="B26" s="102" t="str">
        <f>IFERROR(VLOOKUP(D26,DB!A:K,11,0),"")</f>
        <v/>
      </c>
      <c r="C26" s="104"/>
      <c r="D26" s="102"/>
      <c r="E26" s="105"/>
      <c r="F26" s="106"/>
      <c r="G26" s="76">
        <f ca="1">IFERROR(NOW()-F26,"-")</f>
        <v>45966.743550347222</v>
      </c>
      <c r="H26" s="106"/>
      <c r="I26" s="102" t="str">
        <f>IFERROR(VLOOKUP(D26,DB!A:F,6,0),"")</f>
        <v/>
      </c>
      <c r="J26" s="101" t="str">
        <f>IFERROR(VLOOKUP(D26,DB!A:G,7,0),"")</f>
        <v/>
      </c>
      <c r="K26" s="107"/>
      <c r="L26" s="108" t="str">
        <f>IFERROR(VLOOKUP(D26,DB!A:I,9,0),"")</f>
        <v/>
      </c>
    </row>
    <row r="27" spans="1:12" ht="31.5" customHeight="1">
      <c r="A27" s="103"/>
      <c r="B27" s="102" t="str">
        <f>IFERROR(VLOOKUP(D27,DB!A:K,11,0),"")</f>
        <v/>
      </c>
      <c r="C27" s="104"/>
      <c r="D27" s="102"/>
      <c r="E27" s="105"/>
      <c r="F27" s="106"/>
      <c r="G27" s="76">
        <f ca="1">IFERROR(NOW()-F27,"-")</f>
        <v>45966.743550347222</v>
      </c>
      <c r="H27" s="106"/>
      <c r="I27" s="102" t="str">
        <f>IFERROR(VLOOKUP(D27,DB!A:F,6,0),"")</f>
        <v/>
      </c>
      <c r="J27" s="101" t="str">
        <f>IFERROR(VLOOKUP(D27,DB!A:G,7,0),"")</f>
        <v/>
      </c>
      <c r="K27" s="107"/>
      <c r="L27" s="108" t="str">
        <f>IFERROR(VLOOKUP(D27,DB!A:I,9,0),"")</f>
        <v/>
      </c>
    </row>
    <row r="28" spans="1:12" ht="31.5" customHeight="1">
      <c r="A28" s="103"/>
      <c r="B28" s="102" t="str">
        <f>IFERROR(VLOOKUP(D28,DB!A:K,11,0),"")</f>
        <v/>
      </c>
      <c r="C28" s="104"/>
      <c r="D28" s="102"/>
      <c r="E28" s="105"/>
      <c r="F28" s="106"/>
      <c r="G28" s="76">
        <f ca="1">IFERROR(NOW()-F28,"-")</f>
        <v>45966.743550347222</v>
      </c>
      <c r="H28" s="106"/>
      <c r="I28" s="102" t="str">
        <f>IFERROR(VLOOKUP(D28,DB!A:F,6,0),"")</f>
        <v/>
      </c>
      <c r="J28" s="101" t="str">
        <f>IFERROR(VLOOKUP(D28,DB!A:G,7,0),"")</f>
        <v/>
      </c>
      <c r="K28" s="107"/>
      <c r="L28" s="108" t="str">
        <f>IFERROR(VLOOKUP(D28,DB!A:I,9,0),"")</f>
        <v/>
      </c>
    </row>
    <row r="29" spans="1:12" ht="31.5" customHeight="1">
      <c r="A29" s="103"/>
      <c r="B29" s="102" t="str">
        <f>IFERROR(VLOOKUP(D29,DB!A:K,11,0),"")</f>
        <v/>
      </c>
      <c r="C29" s="104"/>
      <c r="D29" s="102"/>
      <c r="E29" s="105"/>
      <c r="F29" s="106"/>
      <c r="G29" s="76">
        <f ca="1">IFERROR(NOW()-F29,"-")</f>
        <v>45966.743550347222</v>
      </c>
      <c r="H29" s="106"/>
      <c r="I29" s="102" t="str">
        <f>IFERROR(VLOOKUP(D29,DB!A:F,6,0),"")</f>
        <v/>
      </c>
      <c r="J29" s="101" t="str">
        <f>IFERROR(VLOOKUP(D29,DB!A:G,7,0),"")</f>
        <v/>
      </c>
      <c r="K29" s="107"/>
      <c r="L29" s="108" t="str">
        <f>IFERROR(VLOOKUP(D29,DB!A:I,9,0),"")</f>
        <v/>
      </c>
    </row>
    <row r="30" spans="1:12" ht="31.5" customHeight="1">
      <c r="A30" s="103"/>
      <c r="B30" s="102" t="str">
        <f>IFERROR(VLOOKUP(D30,DB!A:K,11,0),"")</f>
        <v/>
      </c>
      <c r="C30" s="104"/>
      <c r="D30" s="102"/>
      <c r="E30" s="105"/>
      <c r="F30" s="106"/>
      <c r="G30" s="76">
        <f ca="1">IFERROR(NOW()-F30,"-")</f>
        <v>45966.743550347222</v>
      </c>
      <c r="H30" s="106"/>
      <c r="I30" s="102" t="str">
        <f>IFERROR(VLOOKUP(D30,DB!A:F,6,0),"")</f>
        <v/>
      </c>
      <c r="J30" s="101" t="str">
        <f>IFERROR(VLOOKUP(D30,DB!A:G,7,0),"")</f>
        <v/>
      </c>
      <c r="K30" s="107"/>
      <c r="L30" s="108" t="str">
        <f>IFERROR(VLOOKUP(D30,DB!A:I,9,0),"")</f>
        <v/>
      </c>
    </row>
    <row r="31" spans="1:12" ht="31.5" customHeight="1">
      <c r="A31" s="103"/>
      <c r="B31" s="102" t="str">
        <f>IFERROR(VLOOKUP(D31,DB!A:K,11,0),"")</f>
        <v/>
      </c>
      <c r="C31" s="104"/>
      <c r="D31" s="102"/>
      <c r="E31" s="105"/>
      <c r="F31" s="106"/>
      <c r="G31" s="76">
        <f ca="1">IFERROR(NOW()-F31,"-")</f>
        <v>45966.743550347222</v>
      </c>
      <c r="H31" s="106"/>
      <c r="I31" s="102" t="str">
        <f>IFERROR(VLOOKUP(D31,DB!A:F,6,0),"")</f>
        <v/>
      </c>
      <c r="J31" s="101" t="str">
        <f>IFERROR(VLOOKUP(D31,DB!A:G,7,0),"")</f>
        <v/>
      </c>
      <c r="K31" s="107"/>
      <c r="L31" s="108" t="str">
        <f>IFERROR(VLOOKUP(D31,DB!A:I,9,0),"")</f>
        <v/>
      </c>
    </row>
    <row r="32" spans="1:12" ht="31.5" customHeight="1">
      <c r="A32" s="103"/>
      <c r="B32" s="102" t="str">
        <f>IFERROR(VLOOKUP(D32,DB!A:K,11,0),"")</f>
        <v/>
      </c>
      <c r="C32" s="104"/>
      <c r="D32" s="102"/>
      <c r="E32" s="105"/>
      <c r="F32" s="106"/>
      <c r="G32" s="76">
        <f ca="1">IFERROR(NOW()-F32,"-")</f>
        <v>45966.743550347222</v>
      </c>
      <c r="H32" s="106"/>
      <c r="I32" s="102" t="str">
        <f>IFERROR(VLOOKUP(D32,DB!A:F,6,0),"")</f>
        <v/>
      </c>
      <c r="J32" s="101" t="str">
        <f>IFERROR(VLOOKUP(D32,DB!A:G,7,0),"")</f>
        <v/>
      </c>
      <c r="K32" s="107"/>
      <c r="L32" s="108" t="str">
        <f>IFERROR(VLOOKUP(D32,DB!A:I,9,0),"")</f>
        <v/>
      </c>
    </row>
    <row r="33" spans="1:12" ht="31.5" customHeight="1">
      <c r="A33" s="103"/>
      <c r="B33" s="102" t="str">
        <f>IFERROR(VLOOKUP(D33,DB!A:K,11,0),"")</f>
        <v/>
      </c>
      <c r="C33" s="104"/>
      <c r="D33" s="102"/>
      <c r="E33" s="105"/>
      <c r="F33" s="106"/>
      <c r="G33" s="76">
        <f ca="1">IFERROR(NOW()-F33,"-")</f>
        <v>45966.743550347222</v>
      </c>
      <c r="H33" s="106"/>
      <c r="I33" s="102" t="str">
        <f>IFERROR(VLOOKUP(D33,DB!A:F,6,0),"")</f>
        <v/>
      </c>
      <c r="J33" s="101" t="str">
        <f>IFERROR(VLOOKUP(D33,DB!A:G,7,0),"")</f>
        <v/>
      </c>
      <c r="K33" s="107"/>
      <c r="L33" s="108" t="str">
        <f>IFERROR(VLOOKUP(D33,DB!A:I,9,0),"")</f>
        <v/>
      </c>
    </row>
    <row r="34" spans="1:12" ht="31.5" customHeight="1">
      <c r="A34" s="103"/>
      <c r="B34" s="102" t="str">
        <f>IFERROR(VLOOKUP(D34,DB!A:K,11,0),"")</f>
        <v/>
      </c>
      <c r="C34" s="104"/>
      <c r="D34" s="102"/>
      <c r="E34" s="105"/>
      <c r="F34" s="106"/>
      <c r="G34" s="76">
        <f ca="1">IFERROR(NOW()-F34,"-")</f>
        <v>45966.743550347222</v>
      </c>
      <c r="H34" s="106"/>
      <c r="I34" s="102" t="str">
        <f>IFERROR(VLOOKUP(D34,DB!A:F,6,0),"")</f>
        <v/>
      </c>
      <c r="J34" s="101" t="str">
        <f>IFERROR(VLOOKUP(D34,DB!A:G,7,0),"")</f>
        <v/>
      </c>
      <c r="K34" s="107"/>
      <c r="L34" s="108" t="str">
        <f>IFERROR(VLOOKUP(D34,DB!A:I,9,0),"")</f>
        <v/>
      </c>
    </row>
    <row r="35" spans="1:12" ht="31.5" customHeight="1">
      <c r="A35" s="103"/>
      <c r="B35" s="102" t="str">
        <f>IFERROR(VLOOKUP(D35,DB!A:K,11,0),"")</f>
        <v/>
      </c>
      <c r="C35" s="104"/>
      <c r="D35" s="102"/>
      <c r="E35" s="105"/>
      <c r="F35" s="106"/>
      <c r="G35" s="76">
        <f ca="1">IFERROR(NOW()-F35,"-")</f>
        <v>45966.743550347222</v>
      </c>
      <c r="H35" s="106"/>
      <c r="I35" s="102" t="str">
        <f>IFERROR(VLOOKUP(D35,DB!A:F,6,0),"")</f>
        <v/>
      </c>
      <c r="J35" s="101" t="str">
        <f>IFERROR(VLOOKUP(D35,DB!A:G,7,0),"")</f>
        <v/>
      </c>
      <c r="K35" s="107"/>
      <c r="L35" s="108" t="str">
        <f>IFERROR(VLOOKUP(D35,DB!A:I,9,0),"")</f>
        <v/>
      </c>
    </row>
    <row r="36" spans="1:12" ht="31.5" customHeight="1">
      <c r="A36" s="103"/>
      <c r="B36" s="102" t="str">
        <f>IFERROR(VLOOKUP(D36,DB!A:K,11,0),"")</f>
        <v/>
      </c>
      <c r="C36" s="104"/>
      <c r="D36" s="102"/>
      <c r="E36" s="105"/>
      <c r="F36" s="106"/>
      <c r="G36" s="76">
        <f ca="1">IFERROR(NOW()-F36,"-")</f>
        <v>45966.743550347222</v>
      </c>
      <c r="H36" s="106"/>
      <c r="I36" s="102" t="str">
        <f>IFERROR(VLOOKUP(D36,DB!A:F,6,0),"")</f>
        <v/>
      </c>
      <c r="J36" s="101" t="str">
        <f>IFERROR(VLOOKUP(D36,DB!A:G,7,0),"")</f>
        <v/>
      </c>
      <c r="K36" s="107"/>
      <c r="L36" s="108" t="str">
        <f>IFERROR(VLOOKUP(D36,DB!A:I,9,0),"")</f>
        <v/>
      </c>
    </row>
    <row r="37" spans="1:12" ht="31.5" customHeight="1">
      <c r="A37" s="103"/>
      <c r="B37" s="102" t="str">
        <f>IFERROR(VLOOKUP(D37,DB!A:K,11,0),"")</f>
        <v/>
      </c>
      <c r="C37" s="104"/>
      <c r="D37" s="102"/>
      <c r="E37" s="105"/>
      <c r="F37" s="106"/>
      <c r="G37" s="76">
        <f ca="1">IFERROR(NOW()-F37,"-")</f>
        <v>45966.743550347222</v>
      </c>
      <c r="H37" s="106"/>
      <c r="I37" s="102" t="str">
        <f>IFERROR(VLOOKUP(D37,DB!A:F,6,0),"")</f>
        <v/>
      </c>
      <c r="J37" s="101" t="str">
        <f>IFERROR(VLOOKUP(D37,DB!A:G,7,0),"")</f>
        <v/>
      </c>
      <c r="K37" s="107"/>
      <c r="L37" s="108" t="str">
        <f>IFERROR(VLOOKUP(D37,DB!A:I,9,0),"")</f>
        <v/>
      </c>
    </row>
    <row r="38" spans="1:12" ht="31.5" customHeight="1">
      <c r="A38" s="103"/>
      <c r="B38" s="102" t="str">
        <f>IFERROR(VLOOKUP(D38,DB!A:K,11,0),"")</f>
        <v/>
      </c>
      <c r="C38" s="104"/>
      <c r="D38" s="102"/>
      <c r="E38" s="105"/>
      <c r="F38" s="106"/>
      <c r="G38" s="76">
        <f ca="1">IFERROR(NOW()-F38,"-")</f>
        <v>45966.743550347222</v>
      </c>
      <c r="H38" s="106"/>
      <c r="I38" s="102" t="str">
        <f>IFERROR(VLOOKUP(D38,DB!A:F,6,0),"")</f>
        <v/>
      </c>
      <c r="J38" s="101" t="str">
        <f>IFERROR(VLOOKUP(D38,DB!A:G,7,0),"")</f>
        <v/>
      </c>
      <c r="K38" s="107"/>
      <c r="L38" s="108" t="str">
        <f>IFERROR(VLOOKUP(D38,DB!A:I,9,0),"")</f>
        <v/>
      </c>
    </row>
  </sheetData>
  <dataValidations count="2">
    <dataValidation allowBlank="1" showInputMessage="1" showErrorMessage="1" sqref="E1" xr:uid="{380493DB-286A-4683-AF55-C78F04945A49}"/>
    <dataValidation type="list" allowBlank="1" showInputMessage="1" showErrorMessage="1" sqref="E19:E3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2025-11-05T14:51:33Z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