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49" documentId="120_S{2AC9BD13-BADA-5192-A53E-5A8FF88502F6}" xr6:coauthVersionLast="47" xr6:coauthVersionMax="47" xr10:uidLastSave="{9471D144-184E-445C-A505-892D3A1DD71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J6" i="4"/>
  <c r="I7" i="4"/>
  <c r="J7" i="4"/>
  <c r="I8" i="4"/>
  <c r="J8" i="4"/>
  <c r="B4" i="4"/>
  <c r="G4" i="4"/>
  <c r="I4" i="4"/>
  <c r="J4" i="4"/>
  <c r="L4" i="4"/>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5" i="4"/>
  <c r="G5" i="4"/>
  <c r="I5" i="4"/>
  <c r="J5" i="4"/>
  <c r="L5"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<sst xmlns="http://schemas.openxmlformats.org/spreadsheetml/2006/main" count="181606" uniqueCount="39217">
  <si>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</si>
  <si>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</si>
  <si>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</si>
  <si>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</si>
  <si>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</si>
  <si>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</si>
  <si>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</si>
  <si>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</si>
  <si>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</si>
  <si>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</si>
  <si>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</si>
  <si>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</si>
  <si>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</si>
  <si>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</si>
  <si>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</si>
  <si>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</si>
  <si>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</si>
  <si>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</si>
  <si>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</si>
  <si>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</si>
  <si>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</si>
  <si>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</si>
  <si>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</si>
  <si>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</si>
  <si>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</si>
  <si>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</si>
  <si>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</si>
  <si>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</si>
  <si>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</si>
  <si>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</si>
  <si>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</si>
  <si>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</si>
  <si>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</si>
  <si>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</si>
  <si>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</si>
  <si>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</si>
  <si>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</si>
  <si>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</si>
  <si>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</si>
  <si>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</si>
  <si>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</si>
  <si>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</si>
  <si>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</si>
  <si>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</si>
  <si>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</si>
  <si>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</si>
  <si>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</si>
  <si>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</si>
  <si>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</si>
  <si>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</si>
  <si>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</si>
  <si>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</si>
  <si>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</si>
  <si>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</si>
  <si>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</si>
  <si>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</si>
  <si>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</si>
  <si>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</si>
  <si>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</si>
  <si>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</si>
  <si>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</si>
  <si>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</si>
  <si>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</si>
  <si>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</si>
  <si>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</si>
  <si>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</si>
  <si>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</si>
  <si>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</si>
  <si>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</si>
  <si>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</si>
  <si>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</si>
  <si>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</si>
  <si>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</si>
  <si>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</si>
  <si>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</si>
  <si>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</si>
  <si>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</si>
  <si>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</si>
  <si>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</si>
  <si>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</si>
  <si>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</si>
  <si>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</si>
  <si>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</si>
  <si>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</si>
  <si>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</si>
  <si>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</si>
  <si>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</si>
  <si>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</si>
  <si>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</si>
  <si>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</si>
  <si>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</si>
  <si>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</si>
  <si>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</si>
  <si>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</si>
  <si>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</si>
  <si>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</si>
  <si>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</si>
  <si>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</si>
  <si>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</si>
  <si>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</si>
  <si>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</si>
  <si>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</si>
  <si>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</si>
  <si>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</si>
  <si>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</si>
  <si>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</si>
  <si>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</si>
  <si>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</si>
  <si>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</si>
  <si>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</si>
  <si>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</si>
  <si>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</si>
  <si>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</si>
  <si>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</si>
  <si>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</si>
  <si>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</si>
  <si>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</si>
  <si>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</si>
  <si>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</si>
  <si>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</si>
  <si>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</si>
  <si>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</si>
  <si>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</si>
  <si>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</si>
  <si>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</si>
  <si>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</si>
  <si>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</si>
  <si>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</si>
  <si>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</si>
  <si>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</si>
  <si>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</si>
  <si>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</si>
  <si>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</si>
  <si>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</si>
  <si>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</si>
  <si>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</si>
  <si>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</si>
  <si>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</si>
  <si>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</si>
  <si>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</si>
  <si>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</si>
  <si>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</si>
  <si>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</si>
  <si>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</si>
  <si>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</si>
  <si>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</si>
  <si>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</si>
  <si>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</si>
  <si>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</si>
  <si>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</si>
  <si>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</si>
  <si>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</si>
  <si>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</si>
  <si>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</si>
  <si>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</si>
  <si>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</si>
  <si>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</si>
  <si>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</si>
  <si>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</si>
  <si>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</si>
  <si>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</si>
  <si>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</si>
  <si>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</si>
  <si>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</si>
  <si>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</si>
  <si>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</si>
  <si>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</si>
  <si>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</si>
  <si>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</si>
  <si>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</si>
  <si>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</si>
  <si>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</si>
  <si>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</si>
  <si>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</si>
  <si>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</si>
  <si>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</si>
  <si>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</si>
  <si>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</si>
  <si>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</si>
  <si>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</si>
  <si>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</si>
  <si>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</si>
  <si>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</si>
  <si>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</si>
  <si>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</si>
  <si>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</si>
  <si>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</si>
  <si>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</si>
  <si>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</si>
  <si>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</si>
  <si>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</si>
  <si>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</si>
  <si>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</si>
  <si>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</si>
  <si>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</si>
  <si>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</si>
  <si>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</si>
  <si>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</si>
  <si>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</si>
  <si>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</si>
  <si>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</si>
  <si>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</si>
  <si>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</si>
  <si>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</si>
  <si>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</si>
  <si>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</si>
  <si>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</si>
  <si>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</si>
  <si>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</si>
  <si>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</si>
  <si>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</si>
  <si>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</si>
  <si>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</si>
  <si>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</si>
  <si>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</si>
  <si>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</si>
  <si>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</si>
  <si>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</si>
  <si>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</si>
  <si>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</si>
  <si>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</si>
  <si>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</si>
  <si>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</si>
  <si>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</si>
  <si>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</si>
  <si>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</si>
  <si>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</si>
  <si>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</si>
  <si>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</si>
  <si>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</si>
  <si>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</si>
  <si>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</si>
  <si>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</si>
  <si>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</si>
  <si>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</si>
  <si>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</si>
  <si>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</si>
  <si>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</si>
  <si>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</si>
  <si>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</si>
  <si>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</si>
  <si>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</si>
  <si>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</si>
  <si>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</si>
  <si>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</si>
  <si>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</si>
  <si>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</si>
  <si>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</si>
  <si>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</si>
  <si>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</si>
  <si>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</si>
  <si>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</si>
  <si>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</si>
  <si>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</si>
  <si>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</si>
  <si>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</si>
  <si>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</si>
  <si>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</si>
  <si>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</si>
  <si>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</si>
  <si>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</si>
  <si>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</si>
  <si>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</si>
  <si>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</si>
  <si>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</si>
  <si>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</si>
  <si>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</si>
  <si>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</si>
  <si>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</si>
  <si>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</si>
  <si>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</si>
  <si>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</si>
  <si>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</si>
  <si>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</si>
  <si>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</si>
  <si>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</si>
  <si>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</si>
  <si>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</si>
  <si>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</si>
  <si>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</si>
  <si>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</si>
  <si>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</si>
  <si>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</si>
  <si>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</si>
  <si>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</si>
  <si>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</si>
  <si>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</si>
  <si>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</si>
  <si>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</si>
  <si>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</si>
  <si>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</si>
  <si>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</si>
  <si>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</si>
  <si>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</si>
  <si>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</si>
  <si>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</si>
  <si>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</si>
  <si>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</si>
  <si>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</si>
  <si>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</si>
  <si>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</si>
  <si>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</si>
  <si>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</si>
  <si>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</si>
  <si>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</si>
  <si>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</si>
  <si>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</si>
  <si>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</si>
  <si>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</si>
  <si>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</si>
  <si>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</si>
  <si>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</si>
  <si>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</si>
  <si>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</si>
  <si>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</si>
  <si>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</si>
  <si>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</si>
  <si>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</si>
  <si>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</si>
  <si>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</si>
  <si>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</si>
  <si>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</si>
  <si>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</si>
  <si>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</si>
  <si>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</si>
  <si>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</si>
  <si>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</si>
  <si>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</si>
  <si>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</si>
  <si>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</si>
  <si>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</si>
  <si>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</si>
  <si>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</si>
  <si>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</si>
  <si>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</si>
  <si>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</si>
  <si>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</si>
  <si>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</si>
  <si>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</si>
  <si>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</si>
  <si>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</si>
  <si>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</si>
  <si>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</si>
  <si>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</si>
  <si>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</si>
  <si>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</si>
  <si>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</si>
  <si>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</si>
  <si>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</si>
  <si>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</si>
  <si>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</si>
  <si>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</si>
  <si>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</si>
  <si>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</si>
  <si>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</si>
  <si>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</si>
  <si>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</si>
  <si>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</si>
  <si>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</si>
  <si>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</si>
  <si>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</si>
  <si>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</si>
  <si>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</si>
  <si>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</si>
  <si>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</si>
  <si>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</si>
  <si>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</si>
  <si>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</si>
  <si>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</si>
  <si>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</si>
  <si>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</si>
  <si>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</si>
  <si>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</si>
  <si>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</si>
  <si>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</si>
  <si>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</si>
  <si>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</si>
  <si>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</si>
  <si>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</si>
  <si>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</si>
  <si>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</si>
  <si>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</si>
  <si>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</si>
  <si>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</si>
  <si>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</si>
  <si>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</si>
  <si>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</si>
  <si>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</si>
  <si>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</si>
  <si>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</si>
  <si>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</si>
  <si>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</si>
  <si>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</si>
  <si>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</si>
  <si>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</si>
  <si>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</si>
  <si>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</si>
  <si>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</si>
  <si>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</si>
  <si>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</si>
  <si>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</si>
  <si>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</si>
  <si>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</si>
  <si>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</si>
  <si>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</si>
  <si>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</si>
  <si>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</si>
  <si>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</si>
  <si>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</si>
  <si>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</si>
  <si>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</si>
  <si>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</si>
  <si>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</si>
  <si>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</si>
  <si>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</si>
  <si>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</si>
  <si>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</si>
  <si>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</si>
  <si>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</si>
  <si>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</si>
  <si>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</si>
  <si>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</si>
  <si>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</si>
  <si>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</si>
  <si>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</si>
  <si>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</si>
  <si>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</si>
  <si>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</si>
  <si>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</si>
  <si>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</si>
  <si>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</si>
  <si>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</si>
  <si>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</si>
  <si>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</si>
  <si>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</si>
  <si>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</si>
  <si>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</si>
  <si>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</si>
  <si>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</si>
  <si>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</si>
  <si>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</si>
  <si>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</si>
  <si>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</si>
  <si>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</si>
  <si>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</si>
  <si>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</si>
  <si>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</si>
  <si>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</si>
  <si>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</si>
  <si>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</si>
  <si>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</si>
  <si>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</si>
  <si>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</si>
  <si>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</si>
  <si>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</si>
  <si>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</si>
  <si>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</si>
  <si>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</si>
  <si>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</si>
  <si>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</si>
  <si>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</si>
  <si>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</si>
  <si>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</si>
  <si>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</si>
  <si>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</si>
  <si>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</si>
  <si>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</si>
  <si>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</si>
  <si>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</si>
  <si>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</si>
  <si>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</si>
  <si>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</si>
  <si>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</si>
  <si>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</si>
  <si>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</si>
  <si>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</si>
  <si>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</si>
  <si>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</si>
  <si>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</si>
  <si>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</si>
  <si>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</si>
  <si>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</si>
  <si>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</si>
  <si>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</si>
  <si>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</si>
  <si>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</si>
  <si>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</si>
  <si>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</si>
  <si>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</si>
  <si>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</si>
  <si>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</si>
  <si>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</si>
  <si>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</si>
  <si>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</si>
  <si>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</si>
  <si>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</si>
  <si>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</si>
  <si>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</si>
  <si>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</si>
  <si>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</si>
  <si>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</si>
  <si>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</si>
  <si>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</si>
  <si>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</si>
  <si>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</si>
  <si>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</si>
  <si>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</si>
  <si>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</si>
  <si>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</si>
  <si>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</si>
  <si>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</si>
  <si>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</si>
  <si>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</si>
  <si>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</si>
  <si>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</si>
  <si>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</si>
  <si>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</si>
  <si>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</si>
  <si>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</si>
  <si>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</si>
  <si>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</si>
  <si>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</si>
  <si>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</si>
  <si>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</si>
  <si>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</si>
  <si>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</si>
  <si>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</si>
  <si>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</si>
  <si>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</si>
  <si>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</si>
  <si>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</si>
  <si>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</si>
  <si>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</si>
  <si>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</si>
  <si>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</si>
  <si>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</si>
  <si>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</si>
  <si>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</si>
  <si>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</si>
  <si>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</si>
  <si>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</si>
  <si>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</si>
  <si>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</si>
  <si>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</si>
  <si>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</si>
  <si>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</si>
  <si>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</si>
  <si>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</si>
  <si>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</si>
  <si>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</si>
  <si>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</si>
  <si>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</si>
  <si>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</si>
  <si>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</si>
  <si>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</si>
  <si>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</si>
  <si>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</si>
  <si>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</si>
  <si>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</si>
  <si>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</si>
  <si>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</si>
  <si>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</si>
  <si>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</si>
  <si>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</si>
  <si>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</si>
  <si>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</si>
  <si>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</si>
  <si>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</si>
  <si>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</si>
  <si>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</si>
  <si>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</si>
  <si>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</si>
  <si>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</si>
  <si>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</si>
  <si>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</si>
  <si>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</si>
  <si>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</si>
  <si>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</si>
  <si>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</si>
  <si>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</si>
  <si>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</si>
  <si>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</si>
  <si>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</si>
  <si>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</si>
  <si>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</si>
  <si>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</si>
  <si>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</si>
  <si>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</si>
  <si>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</si>
  <si>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</si>
  <si>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</si>
  <si>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</si>
  <si>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</si>
  <si>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</si>
  <si>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</si>
  <si>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</si>
  <si>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</si>
  <si>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</si>
  <si>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</si>
  <si>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</si>
  <si>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</si>
  <si>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</si>
  <si>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</si>
  <si>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</si>
  <si>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</si>
  <si>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</si>
  <si>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</si>
  <si>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</si>
  <si>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</si>
  <si>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</si>
  <si>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</si>
  <si>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</si>
  <si>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</si>
  <si>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</si>
  <si>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</si>
  <si>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</si>
  <si>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</si>
  <si>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</si>
  <si>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</si>
  <si>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</si>
  <si>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</si>
  <si>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</si>
  <si>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</si>
  <si>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</si>
  <si>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</si>
  <si>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</si>
  <si>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</si>
  <si>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</si>
  <si>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</si>
  <si>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</si>
  <si>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</si>
  <si>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</si>
  <si>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</si>
  <si>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</si>
  <si>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</si>
  <si>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</si>
  <si>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</si>
  <si>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</si>
  <si>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</si>
  <si>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</si>
  <si>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</si>
  <si>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</si>
  <si>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</si>
  <si>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</si>
  <si>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</si>
  <si>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</si>
  <si>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</si>
  <si>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</si>
  <si>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</si>
  <si>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</si>
  <si>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</si>
  <si>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</si>
  <si>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</si>
  <si>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</si>
  <si>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</si>
  <si>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</si>
  <si>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</si>
  <si>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</si>
  <si>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</si>
  <si>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</si>
  <si>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</si>
  <si>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</si>
  <si>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</si>
  <si>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</si>
  <si>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</si>
  <si>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</si>
  <si>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</si>
  <si>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</si>
  <si>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</si>
  <si>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</si>
  <si>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</si>
  <si>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</si>
  <si>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</si>
  <si>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</si>
  <si>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</si>
  <si>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</si>
  <si>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</si>
  <si>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</si>
  <si>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</si>
  <si>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</si>
  <si>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</si>
  <si>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</si>
  <si>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</si>
  <si>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</si>
  <si>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</si>
  <si>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</si>
  <si>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</si>
  <si>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</si>
  <si>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</si>
  <si>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</si>
  <si>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</si>
  <si>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</si>
  <si>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</si>
  <si>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</si>
  <si>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</si>
  <si>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</si>
  <si>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</si>
  <si>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</si>
  <si>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</si>
  <si>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</si>
  <si>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</si>
  <si>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</si>
  <si>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</si>
  <si>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</si>
  <si>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</si>
  <si>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</si>
  <si>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</si>
  <si>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</si>
  <si>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</si>
  <si>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</si>
  <si>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</si>
  <si>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</si>
  <si>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</si>
  <si>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</si>
  <si>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</si>
  <si>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</si>
  <si>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</si>
  <si>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</si>
  <si>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</si>
  <si>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</si>
  <si>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</si>
  <si>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</si>
  <si>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</si>
  <si>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</si>
  <si>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</si>
  <si>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</si>
  <si>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</si>
  <si>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</si>
  <si>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</si>
  <si>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</si>
  <si>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</si>
  <si>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</si>
  <si>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</si>
  <si>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</si>
  <si>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</si>
  <si>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</si>
  <si>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</si>
  <si>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</si>
  <si>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</si>
  <si>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</si>
  <si>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</si>
  <si>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</si>
  <si>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</si>
  <si>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</si>
  <si>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</si>
  <si>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</si>
  <si>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</si>
  <si>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</si>
  <si>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</si>
  <si>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</si>
  <si>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</si>
  <si>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</si>
  <si>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</si>
  <si>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</si>
  <si>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</si>
  <si>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</si>
  <si>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</si>
  <si>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</si>
  <si>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</si>
  <si>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</si>
  <si>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</si>
  <si>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</si>
  <si>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</si>
  <si>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</si>
  <si>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</si>
  <si>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</si>
  <si>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</si>
  <si>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</si>
  <si>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</si>
  <si>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</si>
  <si>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</si>
  <si>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</si>
  <si>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</si>
  <si>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</si>
  <si>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</si>
  <si>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</si>
  <si>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</si>
  <si>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</si>
  <si>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</si>
  <si>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</si>
  <si>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</si>
  <si>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</si>
  <si>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</si>
  <si>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</si>
  <si>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</si>
  <si>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</si>
  <si>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</si>
  <si>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</si>
  <si>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</si>
  <si>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</si>
  <si>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</si>
  <si>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</si>
  <si>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</si>
  <si>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</si>
  <si>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</si>
  <si>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</si>
  <si>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</si>
  <si>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</si>
  <si>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</si>
  <si>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</si>
  <si>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</si>
  <si>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</si>
  <si>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</si>
  <si>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</si>
  <si>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</si>
  <si>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</si>
  <si>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</si>
  <si>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</si>
  <si>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</si>
  <si>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</si>
  <si>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</si>
  <si>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</si>
  <si>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</si>
  <si>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</si>
  <si>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</si>
  <si>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</si>
  <si>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</si>
  <si>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</si>
  <si>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</si>
  <si>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</si>
  <si>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</si>
  <si>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</si>
  <si>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</si>
  <si>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</si>
  <si>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</si>
  <si>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</si>
  <si>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</si>
  <si>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</si>
  <si>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</si>
  <si>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</si>
  <si>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</si>
  <si>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</si>
  <si>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</si>
  <si>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</si>
  <si>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</si>
  <si>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</si>
  <si>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</si>
  <si>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</si>
  <si>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</si>
  <si>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</si>
  <si>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</si>
  <si>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</si>
  <si>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</si>
  <si>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</si>
  <si>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</si>
  <si>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</si>
  <si>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</si>
  <si>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</si>
  <si>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</si>
  <si>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</si>
  <si>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</si>
  <si>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</si>
  <si>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</si>
  <si>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</si>
  <si>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</si>
  <si>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</si>
  <si>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</si>
  <si>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</si>
  <si>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</si>
  <si>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</si>
  <si>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</si>
  <si>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</si>
  <si>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</si>
  <si>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</si>
  <si>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</si>
  <si>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</si>
  <si>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</si>
  <si>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</si>
  <si>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</si>
  <si>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</si>
  <si>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</si>
  <si>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</si>
  <si>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</si>
  <si>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</si>
  <si>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</si>
  <si>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</si>
  <si>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</si>
  <si>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</si>
  <si>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</si>
  <si>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</si>
  <si>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</si>
  <si>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</si>
  <si>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</si>
  <si>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</si>
  <si>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</si>
  <si>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</si>
  <si>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</si>
  <si>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</si>
  <si>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</si>
  <si>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</si>
  <si>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</si>
  <si>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</si>
  <si>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</si>
  <si>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</si>
  <si>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</si>
  <si>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</si>
  <si>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</si>
  <si>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</si>
  <si>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</si>
  <si>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</si>
  <si>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</si>
  <si>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</si>
  <si>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</si>
  <si>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</si>
  <si>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</si>
  <si>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</si>
  <si>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</si>
  <si>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</si>
  <si>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</si>
  <si>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</si>
  <si>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</si>
  <si>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</si>
  <si>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</si>
  <si>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</si>
  <si>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</si>
  <si>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</si>
  <si>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</si>
  <si>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</si>
  <si>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</si>
  <si>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</si>
  <si>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</si>
  <si>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</si>
  <si>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</si>
  <si>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</si>
  <si>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</si>
  <si>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</si>
  <si>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</si>
  <si>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</si>
  <si>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</si>
  <si>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</si>
  <si>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</si>
  <si>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</si>
  <si>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</si>
  <si>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</si>
  <si>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</si>
  <si>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</si>
  <si>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</si>
  <si>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</si>
  <si>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</si>
  <si>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</si>
  <si>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</si>
  <si>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</si>
  <si>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</si>
  <si>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</si>
  <si>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</si>
  <si>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</si>
  <si>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</si>
  <si>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</si>
  <si>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</si>
  <si>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</si>
  <si>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</si>
  <si>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</si>
  <si>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</si>
  <si>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</si>
  <si>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</si>
  <si>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</si>
  <si>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</si>
  <si>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</si>
  <si>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</si>
  <si>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</si>
  <si>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</si>
  <si>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</si>
  <si>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</si>
  <si>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</si>
  <si>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</si>
  <si>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</si>
  <si>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</si>
  <si>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</si>
  <si>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</si>
  <si>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</si>
  <si>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</si>
  <si>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</si>
  <si>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</si>
  <si>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</si>
  <si>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</si>
  <si>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</si>
  <si>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</si>
  <si>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</si>
  <si>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</si>
  <si>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</si>
  <si>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</si>
  <si>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</si>
  <si>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</si>
  <si>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</si>
  <si>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</si>
  <si>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</si>
  <si>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</si>
  <si>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</si>
  <si>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</si>
  <si>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</si>
  <si>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</si>
  <si>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</si>
  <si>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</si>
  <si>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</si>
  <si>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</si>
  <si>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</si>
  <si>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</si>
  <si>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</si>
  <si>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</si>
  <si>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</si>
  <si>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</si>
  <si>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</si>
  <si>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</si>
  <si>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</si>
  <si>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</si>
  <si>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</si>
  <si>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</si>
  <si>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</si>
  <si>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</si>
  <si>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</si>
  <si>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</si>
  <si>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</si>
  <si>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</si>
  <si>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</si>
  <si>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</si>
  <si>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</si>
  <si>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</si>
  <si>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</si>
  <si>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</si>
  <si>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</si>
  <si>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</si>
  <si>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</si>
  <si>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</si>
  <si>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</si>
  <si>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</si>
  <si>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</si>
  <si>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</si>
  <si>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</si>
  <si>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</si>
  <si>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</si>
  <si>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</si>
  <si>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</si>
  <si>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</si>
  <si>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</si>
  <si>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</si>
  <si>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</si>
  <si>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</si>
  <si>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</si>
  <si>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</si>
  <si>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</si>
  <si>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</si>
  <si>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</si>
  <si>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</si>
  <si>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</si>
  <si>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</si>
  <si>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</si>
  <si>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</si>
  <si>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</si>
  <si>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</si>
  <si>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</si>
  <si>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</si>
  <si>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</si>
  <si>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</si>
  <si>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</si>
  <si>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</si>
  <si>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</si>
  <si>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</si>
  <si>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</si>
  <si>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</si>
  <si>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</si>
  <si>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</si>
  <si>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</si>
  <si>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</si>
  <si>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</si>
  <si>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</si>
  <si>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</si>
  <si>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</si>
  <si>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</si>
  <si>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</si>
  <si>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</si>
  <si>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</si>
  <si>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</si>
  <si>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</si>
  <si>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</si>
  <si>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</si>
  <si>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</si>
  <si>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</si>
  <si>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</si>
  <si>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</si>
  <si>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</si>
  <si>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</si>
  <si>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</si>
  <si>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</si>
  <si>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</si>
  <si>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</si>
  <si>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</si>
  <si>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</si>
  <si>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</si>
  <si>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</si>
  <si>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</si>
  <si>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</si>
  <si>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</si>
  <si>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</si>
  <si>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</si>
  <si>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</si>
  <si>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</si>
  <si>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</si>
  <si>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</si>
  <si>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</si>
  <si>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</si>
  <si>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</si>
  <si>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</si>
  <si>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</si>
  <si>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</si>
  <si>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</si>
  <si>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</si>
  <si>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</si>
  <si>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</si>
  <si>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</si>
  <si>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</si>
  <si>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</si>
  <si>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</si>
  <si>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</si>
  <si>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</si>
  <si>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</si>
  <si>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</si>
  <si>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</si>
  <si>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</si>
  <si>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</si>
  <si>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</si>
  <si>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</si>
  <si>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</si>
  <si>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</si>
  <si>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</si>
  <si>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</si>
  <si>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</si>
  <si>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</si>
  <si>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</si>
  <si>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</si>
  <si>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</si>
  <si>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</si>
  <si>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</si>
  <si>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</si>
  <si>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</si>
  <si>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</si>
  <si>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</si>
  <si>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</si>
  <si>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</si>
  <si>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</si>
  <si>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</si>
  <si>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</si>
  <si>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</si>
  <si>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</si>
  <si>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</si>
  <si>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</si>
  <si>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</si>
  <si>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</si>
  <si>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</si>
  <si>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</si>
  <si>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</si>
  <si>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</si>
  <si>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</si>
  <si>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</si>
  <si>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</si>
  <si>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</si>
  <si>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</si>
  <si>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</si>
  <si>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</si>
  <si>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</si>
  <si>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</si>
  <si>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</si>
  <si>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</si>
  <si>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</si>
  <si>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</si>
  <si>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</si>
  <si>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</si>
  <si>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</si>
  <si>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</si>
  <si>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</si>
  <si>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</si>
  <si>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</si>
  <si>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</si>
  <si>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</si>
  <si>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</si>
  <si>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</si>
  <si>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</si>
  <si>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</si>
  <si>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</si>
  <si>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</si>
  <si>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</si>
  <si>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</si>
  <si>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</si>
  <si>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</si>
  <si>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</si>
  <si>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</si>
  <si>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</si>
  <si>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</si>
  <si>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</si>
  <si>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</si>
  <si>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</si>
  <si>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</si>
  <si>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</si>
  <si>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</si>
  <si>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</si>
  <si>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</si>
  <si>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</si>
  <si>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</si>
  <si>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</si>
  <si>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</si>
  <si>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</si>
  <si>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</si>
  <si>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</si>
  <si>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</si>
  <si>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</si>
  <si>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</si>
  <si>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</si>
  <si>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</si>
  <si>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</si>
  <si>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</si>
  <si>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</si>
  <si>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</si>
  <si>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</si>
  <si>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</si>
  <si>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</si>
  <si>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</si>
  <si>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</si>
  <si>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</si>
  <si>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</si>
  <si>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</si>
  <si>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</si>
  <si>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</si>
  <si>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</si>
  <si>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</si>
  <si>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</si>
  <si>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</si>
  <si>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</si>
  <si>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</si>
  <si>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</si>
  <si>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</si>
  <si>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</si>
  <si>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</si>
  <si>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</si>
  <si>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</si>
  <si>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</si>
  <si>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</si>
  <si>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</si>
  <si>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</si>
  <si>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</si>
  <si>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</si>
  <si>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</si>
  <si>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</si>
  <si>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</si>
  <si>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</si>
  <si>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</si>
  <si>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</si>
  <si>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</si>
  <si>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</si>
  <si>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</si>
  <si>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</si>
  <si>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</si>
  <si>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</si>
  <si>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</si>
  <si>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</si>
  <si>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</si>
  <si>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</si>
  <si>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</si>
  <si>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</si>
  <si>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</si>
  <si>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</si>
  <si>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</si>
  <si>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</si>
  <si>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</si>
  <si>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</si>
  <si>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</si>
  <si>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</si>
  <si>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</si>
  <si>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</si>
  <si>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</si>
  <si>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</si>
  <si>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</si>
  <si>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</si>
  <si>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</si>
  <si>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</si>
  <si>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</si>
  <si>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</si>
  <si>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</si>
  <si>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</si>
  <si>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</si>
  <si>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</si>
  <si>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</si>
  <si>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</si>
  <si>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</si>
  <si>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</si>
  <si>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</si>
  <si>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</si>
  <si>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</si>
  <si>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</si>
  <si>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</si>
  <si>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</si>
  <si>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</si>
  <si>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</si>
  <si>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</si>
  <si>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</si>
  <si>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</si>
  <si>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</si>
  <si>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</si>
  <si>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</si>
  <si>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</si>
  <si>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</si>
  <si>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</si>
  <si>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</si>
  <si>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</si>
  <si>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</si>
  <si>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</si>
  <si>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</si>
  <si>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</si>
  <si>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</si>
  <si>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</si>
  <si>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</si>
  <si>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</si>
  <si>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</si>
  <si>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</si>
  <si>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</si>
  <si>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</si>
  <si>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</si>
  <si>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</si>
  <si>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</si>
  <si>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</si>
  <si>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</si>
  <si>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</si>
  <si>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</si>
  <si>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</si>
  <si>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</si>
  <si>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</si>
  <si>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</si>
  <si>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</si>
  <si>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</si>
  <si>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</si>
  <si>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</si>
  <si>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</si>
  <si>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</si>
  <si>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</si>
  <si>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</si>
  <si>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</si>
  <si>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</si>
  <si>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</si>
  <si>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</si>
  <si>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</si>
  <si>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</si>
  <si>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</si>
  <si>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</si>
  <si>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</si>
  <si>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</si>
  <si>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</si>
  <si>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</si>
  <si>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</si>
  <si>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</si>
  <si>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</si>
  <si>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</si>
  <si>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</si>
  <si>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</si>
  <si>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</si>
  <si>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</si>
  <si>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</si>
  <si>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</si>
  <si>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</si>
  <si>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</si>
  <si>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</si>
  <si>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</si>
  <si>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</si>
  <si>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</si>
  <si>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</si>
  <si>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</si>
  <si>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</si>
  <si>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</si>
  <si>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</si>
  <si>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</si>
  <si>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</si>
  <si>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</si>
  <si>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</si>
  <si>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</si>
  <si>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</si>
  <si>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</si>
  <si>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</si>
  <si>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</si>
  <si>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</si>
  <si>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</si>
  <si>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</si>
  <si>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</si>
  <si>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</si>
  <si>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</si>
  <si>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</si>
  <si>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</si>
  <si>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</si>
  <si>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</si>
  <si>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</si>
  <si>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</si>
  <si>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</si>
  <si>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</si>
  <si>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</si>
  <si>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</si>
  <si>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</si>
  <si>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</si>
  <si>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</si>
  <si>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</si>
  <si>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</si>
  <si>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</si>
  <si>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</si>
  <si>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</si>
  <si>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</si>
  <si>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</si>
  <si>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</si>
  <si>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</si>
  <si>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</si>
  <si>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</si>
  <si>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</si>
  <si>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</si>
  <si>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</si>
  <si>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</si>
  <si>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</si>
  <si>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</si>
  <si>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</si>
  <si>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</si>
  <si>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</si>
  <si>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</si>
  <si>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</si>
  <si>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</si>
  <si>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</si>
  <si>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</si>
  <si>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</si>
  <si>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</si>
  <si>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</si>
  <si>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</si>
  <si>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</si>
  <si>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</si>
  <si>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</si>
  <si>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</si>
  <si>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</si>
  <si>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</si>
  <si>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</si>
  <si>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</si>
  <si>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</si>
  <si>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</si>
  <si>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</si>
  <si>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</si>
  <si>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</si>
  <si>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</si>
  <si>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</si>
  <si>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</si>
  <si>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</si>
  <si>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</si>
  <si>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</si>
  <si>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</si>
  <si>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</si>
  <si>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</si>
  <si>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</si>
  <si>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</si>
  <si>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</si>
  <si>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</si>
  <si>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</si>
  <si>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</si>
  <si>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</si>
  <si>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</si>
  <si>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</si>
  <si>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</si>
  <si>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</si>
  <si>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</si>
  <si>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</si>
  <si>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</si>
  <si>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</si>
  <si>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</si>
  <si>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</si>
  <si>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</si>
  <si>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</si>
  <si>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</si>
  <si>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</si>
  <si>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</si>
  <si>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</si>
  <si>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</si>
  <si>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</si>
  <si>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</si>
  <si>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</si>
  <si>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</si>
  <si>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</si>
  <si>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</si>
  <si>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</si>
  <si>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</si>
  <si>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</si>
  <si>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</si>
  <si>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</si>
  <si>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</si>
  <si>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</si>
  <si>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</si>
  <si>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</si>
  <si>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</si>
  <si>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</si>
  <si>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</si>
  <si>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</si>
  <si>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</si>
  <si>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</si>
  <si>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</si>
  <si>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</si>
  <si>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</si>
  <si>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</si>
  <si>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</si>
  <si>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</si>
  <si>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</si>
  <si>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</si>
  <si>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</si>
  <si>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</si>
  <si>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</si>
  <si>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</si>
  <si>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</si>
  <si>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</si>
  <si>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</si>
  <si>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</si>
  <si>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</si>
  <si>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</si>
  <si>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</si>
  <si>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</si>
  <si>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</si>
  <si>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</si>
  <si>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</si>
  <si>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</si>
  <si>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</si>
  <si>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</si>
  <si>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</si>
  <si>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</si>
  <si>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</si>
  <si>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</si>
  <si>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</si>
  <si>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</si>
  <si>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</si>
  <si>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</si>
  <si>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</si>
  <si>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</si>
  <si>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</si>
  <si>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</si>
  <si>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</si>
  <si>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</si>
  <si>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</si>
  <si>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</si>
  <si>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</si>
  <si>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</si>
  <si>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</si>
  <si>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</si>
  <si>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</si>
  <si>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</si>
  <si>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</si>
  <si>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</si>
  <si>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</si>
  <si>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</si>
  <si>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</si>
  <si>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</si>
  <si>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</si>
  <si>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</si>
  <si>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</si>
  <si>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</si>
  <si>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</si>
  <si>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</si>
  <si>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</si>
  <si>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</si>
  <si>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</si>
  <si>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</si>
  <si>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</si>
  <si>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</si>
  <si>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</si>
  <si>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</si>
  <si>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</si>
  <si>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</si>
  <si>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</si>
  <si>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</si>
  <si>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</si>
  <si>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</si>
  <si>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</si>
  <si>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</si>
  <si>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</si>
  <si>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</si>
  <si>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</si>
  <si>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</si>
  <si>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</si>
  <si>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</si>
  <si>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</si>
  <si>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</si>
  <si>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</si>
  <si>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</si>
  <si>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</si>
  <si>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</si>
  <si>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</si>
  <si>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</si>
  <si>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</si>
  <si>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</si>
  <si>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</si>
  <si>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</si>
  <si>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</si>
  <si>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</si>
  <si>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</si>
  <si>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</si>
  <si>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</si>
  <si>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</si>
  <si>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</si>
  <si>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</si>
  <si>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</si>
  <si>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</si>
  <si>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</si>
  <si>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</si>
  <si>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</si>
  <si>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</si>
  <si>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</si>
  <si>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</si>
  <si>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</si>
  <si>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</si>
  <si>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</si>
  <si>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</si>
  <si>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</si>
  <si>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</si>
  <si>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</si>
  <si>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</si>
  <si>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</si>
  <si>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</si>
  <si>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</si>
  <si>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</si>
  <si>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</si>
  <si>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</si>
  <si>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</si>
  <si>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</si>
  <si>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</si>
  <si>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</si>
  <si>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</si>
  <si>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</si>
  <si>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</si>
  <si>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</si>
  <si>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</si>
  <si>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</si>
  <si>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</si>
  <si>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</si>
  <si>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</si>
  <si>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</si>
  <si>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</si>
  <si>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</si>
  <si>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</si>
  <si>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</si>
  <si>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</si>
  <si>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</si>
  <si>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</si>
  <si>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</si>
  <si>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</si>
  <si>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</si>
  <si>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</si>
  <si>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</si>
  <si>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</si>
  <si>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</si>
  <si>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</si>
  <si>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</si>
  <si>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</si>
  <si>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</si>
  <si>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</si>
  <si>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</si>
  <si>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</si>
  <si>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</si>
  <si>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</si>
  <si>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</si>
  <si>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</si>
  <si>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</si>
  <si>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</si>
  <si>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</si>
  <si>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</si>
  <si>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</si>
  <si>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</si>
  <si>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</si>
  <si>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</si>
  <si>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</si>
  <si>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</si>
  <si>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</si>
  <si>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</si>
  <si>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</si>
  <si>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</si>
  <si>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</si>
  <si>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</si>
  <si>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</si>
  <si>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</si>
  <si>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</si>
  <si>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</si>
  <si>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</si>
  <si>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</si>
  <si>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</si>
  <si>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</si>
  <si>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</si>
  <si>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</si>
  <si>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</si>
  <si>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</si>
  <si>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</si>
  <si>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</si>
  <si>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</si>
  <si>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</si>
  <si>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</si>
  <si>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</si>
  <si>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</si>
  <si>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</si>
  <si>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</si>
  <si>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</si>
  <si>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</si>
  <si>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</si>
  <si>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</si>
  <si>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</si>
  <si>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</si>
  <si>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</si>
  <si>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</si>
  <si>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</si>
  <si>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</si>
  <si>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</si>
  <si>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</si>
  <si>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</si>
  <si>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</si>
  <si>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</si>
  <si>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</si>
  <si>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</si>
  <si>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</si>
  <si>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</si>
  <si>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</si>
  <si>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</si>
  <si>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</si>
  <si>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</si>
  <si>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</si>
  <si>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</si>
  <si>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</si>
  <si>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</si>
  <si>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</si>
  <si>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</si>
  <si>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</si>
  <si>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</si>
  <si>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</si>
  <si>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</si>
  <si>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</si>
  <si>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</si>
  <si>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</si>
  <si>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</si>
  <si>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</si>
  <si>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</si>
  <si>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</si>
  <si>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</si>
  <si>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</si>
  <si>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</si>
  <si>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</si>
  <si>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</si>
  <si>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</si>
  <si>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</si>
  <si>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</si>
  <si>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</si>
  <si>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</si>
  <si>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</si>
  <si>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</si>
  <si>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</si>
  <si>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</si>
  <si>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</si>
  <si>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</si>
  <si>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</si>
  <si>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</si>
  <si>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</si>
  <si>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</si>
  <si>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</si>
  <si>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</si>
  <si>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</si>
  <si>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</si>
  <si>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</si>
  <si>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</si>
  <si>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</si>
  <si>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</si>
  <si>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</si>
  <si>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</si>
  <si>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</si>
  <si>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</si>
  <si>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</si>
  <si>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</si>
  <si>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</si>
  <si>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</si>
  <si>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</si>
  <si>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</si>
  <si>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</si>
  <si>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</si>
  <si>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</si>
  <si>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</si>
  <si>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</si>
  <si>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</si>
  <si>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</si>
  <si>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</si>
  <si>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</si>
  <si>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</si>
  <si>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</si>
  <si>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</si>
  <si>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</si>
  <si>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</si>
  <si>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</si>
  <si>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</si>
  <si>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</si>
  <si>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</si>
  <si>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</si>
  <si>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</si>
  <si>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</si>
  <si>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</si>
  <si>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</si>
  <si>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</si>
  <si>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</si>
  <si>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</si>
  <si>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</si>
  <si>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</si>
  <si>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</si>
  <si>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</si>
  <si>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</si>
  <si>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</si>
  <si>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</si>
  <si>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</si>
  <si>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</si>
  <si>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</si>
  <si>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</si>
  <si>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</si>
  <si>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</si>
  <si>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</si>
  <si>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</si>
  <si>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</si>
  <si>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</si>
  <si>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</si>
  <si>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</si>
  <si>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</si>
  <si>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</si>
  <si>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</si>
  <si>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</si>
  <si>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</si>
  <si>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</si>
  <si>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</si>
  <si>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</si>
  <si>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</si>
  <si>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</si>
  <si>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</si>
  <si>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</si>
  <si>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</si>
  <si>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</si>
  <si>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</si>
  <si>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</si>
  <si>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</si>
  <si>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</si>
  <si>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</si>
  <si>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</si>
  <si>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</si>
  <si>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</si>
  <si>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</si>
  <si>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</si>
  <si>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</si>
  <si>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</si>
  <si>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</si>
  <si>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</si>
  <si>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</si>
  <si>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</si>
  <si>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</si>
  <si>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</si>
  <si>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</si>
  <si>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</si>
  <si>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</si>
  <si>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</si>
  <si>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</si>
  <si>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</si>
  <si>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</si>
  <si>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</si>
  <si>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</si>
  <si>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</si>
  <si>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</si>
  <si>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</si>
  <si>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</si>
  <si>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</si>
  <si>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</si>
  <si>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</si>
  <si>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</si>
  <si>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</si>
  <si>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</si>
  <si>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</si>
  <si>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</si>
  <si>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</si>
  <si>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</si>
  <si>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</si>
  <si>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</si>
  <si>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</si>
  <si>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</si>
  <si>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</si>
  <si>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</si>
  <si>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</si>
  <si>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</si>
  <si>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</si>
  <si>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</si>
  <si>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</si>
  <si>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</si>
  <si>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</si>
  <si>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</si>
  <si>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</si>
  <si>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</si>
  <si>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</si>
  <si>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</si>
  <si>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</si>
  <si>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</si>
  <si>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</si>
  <si>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</si>
  <si>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</si>
  <si>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</si>
  <si>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</si>
  <si>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</si>
  <si>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</si>
  <si>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</si>
  <si>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</si>
  <si>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</si>
  <si>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</si>
  <si>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</si>
  <si>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</si>
  <si>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</si>
  <si>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</si>
  <si>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</si>
  <si>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</si>
  <si>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</si>
  <si>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</si>
  <si>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</si>
  <si>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</si>
  <si>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</si>
  <si>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</si>
  <si>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</si>
  <si>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</si>
  <si>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</si>
  <si>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</si>
  <si>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</si>
  <si>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</si>
  <si>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</si>
  <si>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</si>
  <si>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</si>
  <si>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</si>
  <si>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</si>
  <si>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</si>
  <si>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</si>
  <si>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</si>
  <si>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</si>
  <si>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</si>
  <si>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</si>
  <si>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</si>
  <si>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</si>
  <si>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</si>
  <si>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</si>
  <si>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</si>
  <si>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</si>
  <si>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</si>
  <si>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</si>
  <si>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</si>
  <si>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</si>
  <si>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</si>
  <si>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</si>
  <si>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</si>
  <si>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</si>
  <si>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</si>
  <si>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</si>
  <si>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</si>
  <si>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</si>
  <si>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</si>
  <si>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</si>
  <si>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</si>
  <si>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</si>
  <si>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</si>
  <si>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</si>
  <si>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</si>
  <si>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</si>
  <si>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</si>
  <si>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</si>
  <si>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</si>
  <si>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</si>
  <si>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</si>
  <si>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</si>
  <si>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</si>
  <si>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</si>
  <si>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</si>
  <si>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</si>
  <si>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</si>
  <si>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</si>
  <si>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</si>
  <si>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</si>
  <si>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</si>
  <si>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</si>
  <si>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</si>
  <si>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</si>
  <si>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</si>
  <si>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</si>
  <si>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</si>
  <si>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</si>
  <si>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</si>
  <si>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</si>
  <si>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</si>
  <si>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</si>
  <si>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</si>
  <si>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</si>
  <si>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</si>
  <si>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</si>
  <si>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</si>
  <si>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</si>
  <si>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</si>
  <si>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</si>
  <si>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</si>
  <si>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</si>
  <si>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</si>
  <si>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</si>
  <si>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</si>
  <si>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</si>
  <si>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</si>
  <si>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</si>
  <si>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</si>
  <si>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</si>
  <si>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</si>
  <si>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</si>
  <si>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</si>
  <si>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</si>
  <si>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</si>
  <si>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</si>
  <si>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</si>
  <si>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</si>
  <si>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</si>
  <si>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</si>
  <si>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</si>
  <si>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</si>
  <si>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</si>
  <si>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</si>
  <si>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</si>
  <si>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</si>
  <si>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</si>
  <si>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</si>
  <si>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</si>
  <si>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</si>
  <si>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</si>
  <si>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</si>
  <si>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</si>
  <si>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</si>
  <si>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</si>
  <si>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</si>
  <si>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</si>
  <si>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</si>
  <si>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</si>
  <si>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</si>
  <si>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</si>
  <si>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</si>
  <si>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</si>
  <si>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</si>
  <si>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</si>
  <si>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</si>
  <si>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</si>
  <si>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</si>
  <si>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</si>
  <si>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</si>
  <si>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</si>
  <si>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</si>
  <si>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</si>
  <si>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</si>
  <si>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</si>
  <si>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</si>
  <si>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</si>
  <si>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</si>
  <si>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</si>
  <si>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</si>
  <si>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</si>
  <si>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</si>
  <si>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</si>
  <si>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</si>
  <si>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</si>
  <si>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</si>
  <si>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</si>
  <si>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</si>
  <si>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</si>
  <si>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</si>
  <si>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</si>
  <si>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</si>
  <si>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</si>
  <si>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</si>
  <si>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</si>
  <si>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</si>
  <si>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</si>
  <si>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</si>
  <si>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</si>
  <si>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</si>
  <si>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</si>
  <si>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</si>
  <si>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</si>
  <si>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</si>
  <si>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</si>
  <si>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</si>
  <si>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</si>
  <si>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</si>
  <si>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</si>
  <si>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</si>
  <si>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</si>
  <si>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</si>
  <si>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</si>
  <si>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</si>
  <si>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</si>
  <si>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</si>
  <si>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</si>
  <si>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</si>
  <si>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</si>
  <si>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</si>
  <si>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</si>
  <si>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</si>
  <si>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</si>
  <si>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</si>
  <si>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</si>
  <si>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</si>
  <si>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</si>
  <si>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</si>
  <si>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</si>
  <si>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</si>
  <si>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</si>
  <si>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</si>
  <si>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</si>
  <si>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</si>
  <si>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</si>
  <si>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</si>
  <si>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</si>
  <si>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</si>
  <si>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</si>
  <si>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</si>
  <si>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</si>
  <si>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</si>
  <si>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</si>
  <si>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</si>
  <si>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</si>
  <si>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</si>
  <si>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</si>
  <si>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</si>
  <si>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</si>
  <si>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</si>
  <si>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</si>
  <si>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</si>
  <si>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</si>
  <si>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</si>
  <si>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</si>
  <si>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</si>
  <si>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</si>
  <si>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</si>
  <si>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</si>
  <si>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</si>
  <si>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</si>
  <si>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</si>
  <si>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</si>
  <si>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</si>
  <si>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</si>
  <si>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</si>
  <si>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</si>
  <si>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</si>
  <si>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</si>
  <si>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</si>
  <si>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</si>
  <si>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</si>
  <si>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</si>
  <si>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</si>
  <si>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</si>
  <si>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</si>
  <si>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</si>
  <si>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</si>
  <si>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</si>
  <si>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</si>
  <si>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</si>
  <si>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</si>
  <si>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</si>
  <si>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</si>
  <si>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</si>
  <si>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</si>
  <si>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</si>
  <si>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</si>
  <si>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</si>
  <si>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</si>
  <si>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</si>
  <si>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</si>
  <si>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</si>
  <si>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</si>
  <si>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</si>
  <si>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</si>
  <si>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</si>
  <si>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</si>
  <si>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</si>
  <si>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</si>
  <si>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</si>
  <si>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</si>
  <si>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</si>
  <si>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</si>
  <si>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</si>
  <si>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</si>
  <si>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</si>
  <si>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</si>
  <si>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</si>
  <si>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</si>
  <si>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</si>
  <si>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</si>
  <si>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</si>
  <si>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</si>
  <si>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</si>
  <si>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</si>
  <si>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</si>
  <si>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</si>
  <si>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</si>
  <si>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</si>
  <si>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</si>
  <si>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</si>
  <si>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</si>
  <si>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</si>
  <si>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</si>
  <si>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</si>
  <si>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</si>
  <si>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</si>
  <si>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</si>
  <si>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</si>
  <si>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</si>
  <si>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</si>
  <si>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</si>
  <si>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</si>
  <si>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</si>
  <si>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</si>
  <si>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</si>
  <si>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</si>
  <si>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</si>
  <si>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</si>
  <si>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</si>
  <si>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</si>
  <si>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</si>
  <si>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</si>
  <si>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</si>
  <si>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</si>
  <si>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</si>
  <si>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</si>
  <si>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</si>
  <si>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</si>
  <si>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</si>
  <si>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</si>
  <si>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</si>
  <si>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</si>
  <si>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</si>
  <si>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</si>
  <si>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</si>
  <si>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</si>
  <si>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</si>
  <si>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</si>
  <si>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</si>
  <si>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</si>
  <si>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</si>
  <si>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</si>
  <si>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</si>
  <si>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</si>
  <si>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</si>
  <si>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</si>
  <si>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</si>
  <si>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</si>
  <si>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</si>
  <si>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</si>
  <si>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</si>
  <si>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</si>
  <si>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</si>
  <si>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</si>
  <si>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</si>
  <si>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</si>
  <si>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</si>
  <si>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</si>
  <si>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</si>
  <si>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</si>
  <si>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</si>
  <si>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</si>
  <si>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</si>
  <si>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</si>
  <si>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</si>
  <si>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</si>
  <si>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</si>
  <si>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</si>
  <si>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</si>
  <si>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</si>
  <si>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</si>
  <si>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</si>
  <si>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</si>
  <si>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</si>
  <si>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</si>
  <si>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</si>
  <si>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</si>
  <si>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</si>
  <si>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</si>
  <si>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</si>
  <si>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</si>
  <si>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</si>
  <si>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</si>
  <si>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</si>
  <si>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</si>
  <si>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</si>
  <si>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</si>
  <si>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</si>
  <si>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</si>
  <si>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</si>
  <si>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</si>
  <si>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</si>
  <si>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</si>
  <si>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</si>
  <si>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</si>
  <si>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</si>
  <si>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</si>
  <si>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</si>
  <si>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</si>
  <si>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</si>
  <si>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</si>
  <si>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</si>
  <si>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</si>
  <si>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</si>
  <si>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</si>
  <si>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</si>
  <si>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</si>
  <si>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</si>
  <si>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</si>
  <si>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</si>
  <si>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</si>
  <si>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</si>
  <si>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</si>
  <si>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</si>
  <si>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</si>
  <si>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</si>
  <si>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</si>
  <si>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</si>
  <si>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</si>
  <si>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</si>
  <si>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</si>
  <si>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</si>
  <si>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</si>
  <si>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</si>
  <si>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</si>
  <si>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</si>
  <si>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</si>
  <si>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</si>
  <si>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</si>
  <si>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</si>
  <si>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</si>
  <si>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</si>
  <si>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</si>
  <si>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</si>
  <si>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</si>
  <si>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</si>
  <si>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</si>
  <si>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</si>
  <si>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</si>
  <si>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</si>
  <si>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</si>
  <si>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</si>
  <si>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</si>
  <si>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</si>
  <si>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</si>
  <si>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</si>
  <si>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</si>
  <si>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</si>
  <si>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</si>
  <si>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</si>
  <si>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</si>
  <si>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</si>
  <si>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</si>
  <si>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</si>
  <si>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</si>
  <si>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</si>
  <si>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</si>
  <si>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</si>
  <si>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</si>
  <si>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</si>
  <si>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</si>
  <si>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</si>
  <si>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</si>
  <si>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</si>
  <si>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</si>
  <si>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</si>
  <si>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</si>
  <si>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</si>
  <si>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</si>
  <si>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</si>
  <si>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</si>
  <si>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</si>
  <si>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</si>
  <si>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</si>
  <si>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</si>
  <si>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</si>
  <si>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</si>
  <si>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</si>
  <si>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</si>
  <si>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</si>
  <si>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</si>
  <si>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</si>
  <si>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</si>
  <si>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</si>
  <si>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</si>
  <si>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</si>
  <si>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</si>
  <si>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</si>
  <si>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</si>
  <si>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</si>
  <si>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</si>
  <si>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</si>
  <si>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</si>
  <si>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</si>
  <si>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</si>
  <si>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</si>
  <si>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</si>
  <si>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</si>
  <si>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</si>
  <si>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</si>
  <si>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</si>
  <si>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</si>
  <si>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</si>
  <si>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</si>
  <si>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</si>
  <si>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</si>
  <si>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</si>
  <si>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</si>
  <si>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</si>
  <si>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</si>
  <si>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</si>
  <si>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</si>
  <si>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</si>
  <si>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</si>
  <si>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</si>
  <si>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</si>
  <si>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</si>
  <si>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</si>
  <si>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</si>
  <si>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</si>
  <si>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</si>
  <si>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</si>
  <si>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</si>
  <si>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</si>
  <si>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</si>
  <si>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</si>
  <si>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</si>
  <si>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</si>
  <si>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</si>
  <si>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</si>
  <si>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</si>
  <si>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</si>
  <si>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</si>
  <si>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</si>
  <si>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</si>
  <si>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</si>
  <si>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</si>
  <si>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</si>
  <si>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</si>
  <si>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</si>
  <si>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</si>
  <si>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</si>
  <si>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</si>
  <si>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</si>
  <si>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</si>
  <si>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</si>
  <si>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</si>
  <si>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</si>
  <si>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</si>
  <si>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</si>
  <si>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</si>
  <si>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</si>
  <si>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</si>
  <si>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</si>
  <si>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</si>
  <si>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</si>
  <si>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</si>
  <si>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</si>
  <si>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</si>
  <si>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</si>
  <si>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</si>
  <si>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</si>
  <si>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</si>
  <si>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</si>
  <si>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</si>
  <si>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</si>
  <si>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</si>
  <si>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</si>
  <si>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</si>
  <si>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</si>
  <si>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</si>
  <si>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</si>
  <si>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</si>
  <si>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</si>
  <si>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</si>
  <si>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</si>
  <si>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</si>
  <si>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</si>
  <si>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</si>
  <si>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</si>
  <si>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</si>
  <si>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</si>
  <si>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</si>
  <si>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</si>
  <si>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</si>
  <si>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</si>
  <si>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</si>
  <si>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</si>
  <si>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</si>
  <si>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</si>
  <si>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</si>
  <si>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</si>
  <si>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</si>
  <si>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</si>
  <si>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</si>
  <si>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</si>
  <si>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</si>
  <si>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</si>
  <si>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</si>
  <si>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</si>
  <si>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</si>
  <si>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</si>
  <si>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</si>
  <si>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</si>
  <si>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</si>
  <si>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</si>
  <si>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</si>
  <si>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</si>
  <si>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</si>
  <si>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</si>
  <si>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</si>
  <si>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</si>
  <si>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</si>
  <si>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</si>
  <si>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</si>
  <si>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</si>
  <si>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</si>
  <si>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</si>
  <si>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</si>
  <si>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</si>
  <si>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</si>
  <si>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</si>
  <si>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</si>
  <si>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</si>
  <si>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</si>
  <si>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</si>
  <si>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</si>
  <si>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</si>
  <si>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</si>
  <si>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</si>
  <si>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</si>
  <si>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</si>
  <si>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</si>
  <si>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</si>
  <si>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</si>
  <si>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</si>
  <si>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</si>
  <si>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</si>
  <si>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</si>
  <si>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</si>
  <si>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</si>
  <si>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</si>
  <si>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</si>
  <si>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</si>
  <si>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</si>
  <si>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</si>
  <si>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</si>
  <si>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</si>
  <si>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</si>
  <si>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</si>
  <si>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</si>
  <si>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</si>
  <si>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</si>
  <si>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</si>
  <si>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</si>
  <si>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</si>
  <si>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</si>
  <si>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</si>
  <si>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</si>
  <si>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</si>
  <si>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</si>
  <si>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</si>
  <si>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</si>
  <si>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</si>
  <si>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</si>
  <si>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</si>
  <si>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</si>
  <si>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</si>
  <si>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</si>
  <si>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</si>
  <si>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</si>
  <si>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</si>
  <si>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</si>
  <si>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</si>
  <si>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</si>
  <si>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</si>
  <si>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</si>
  <si>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</si>
  <si>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</si>
  <si>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</si>
  <si>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</si>
  <si>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</si>
  <si>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</si>
  <si>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</si>
  <si>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</si>
  <si>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</si>
  <si>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</si>
  <si>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</si>
  <si>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</si>
  <si>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</si>
  <si>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</si>
  <si>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</si>
  <si>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</si>
  <si>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</si>
  <si>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</si>
  <si>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</si>
  <si>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</si>
  <si>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</si>
  <si>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</si>
  <si>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</si>
  <si>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</si>
  <si>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</si>
  <si>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</si>
  <si>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</si>
  <si>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</si>
  <si>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</si>
  <si>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</si>
  <si>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</si>
  <si>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</si>
  <si>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</si>
  <si>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</si>
  <si>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</si>
  <si>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</si>
  <si>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</si>
  <si>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</si>
  <si>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</si>
  <si>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</si>
  <si>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</si>
  <si>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</si>
  <si>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</si>
  <si>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</si>
  <si>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</si>
  <si>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</si>
  <si>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</si>
  <si>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</si>
  <si>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</si>
  <si>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</si>
  <si>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</si>
  <si>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</si>
  <si>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</si>
  <si>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</si>
  <si>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</si>
  <si>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</si>
  <si>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</si>
  <si>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</si>
  <si>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</si>
  <si>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</si>
  <si>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</si>
  <si>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</si>
  <si>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</si>
  <si>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</si>
  <si>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</si>
  <si>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</si>
  <si>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</si>
  <si>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</si>
  <si>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</si>
  <si>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</si>
  <si>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</si>
  <si>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</si>
  <si>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</si>
  <si>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</si>
  <si>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</si>
  <si>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</si>
  <si>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</si>
  <si>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</si>
  <si>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</si>
  <si>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</si>
  <si>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</si>
  <si>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</si>
  <si>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</si>
  <si>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</si>
  <si>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</si>
  <si>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</si>
  <si>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</si>
  <si>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</si>
  <si>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</si>
  <si>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</si>
  <si>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</si>
  <si>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</si>
  <si>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</si>
  <si>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</si>
  <si>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</si>
  <si>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</si>
  <si>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</si>
  <si>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</si>
  <si>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</si>
  <si>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</si>
  <si>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</si>
  <si>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</si>
  <si>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</si>
  <si>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</si>
  <si>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</si>
  <si>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</si>
  <si>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</si>
  <si>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</si>
  <si>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</si>
  <si>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</si>
  <si>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</si>
  <si>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</si>
  <si>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</si>
  <si>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</si>
  <si>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</si>
  <si>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</si>
  <si>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</si>
  <si>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</si>
  <si>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</si>
  <si>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</si>
  <si>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</si>
  <si>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</si>
  <si>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</si>
  <si>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</si>
  <si>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</si>
  <si>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</si>
  <si>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</si>
  <si>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</si>
  <si>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</si>
  <si>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</si>
  <si>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</si>
  <si>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</si>
  <si>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</si>
  <si>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</si>
  <si>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</si>
  <si>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</si>
  <si>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</si>
  <si>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</si>
  <si>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</si>
  <si>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</si>
  <si>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</si>
  <si>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</si>
  <si>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</si>
  <si>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</si>
  <si>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</si>
  <si>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</si>
  <si>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</si>
  <si>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</si>
  <si>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</si>
  <si>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</si>
  <si>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</si>
  <si>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</si>
  <si>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</si>
  <si>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</si>
  <si>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</si>
  <si>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</si>
  <si>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</si>
  <si>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</si>
  <si>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</si>
  <si>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</si>
  <si>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</si>
  <si>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</si>
  <si>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</si>
  <si>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</si>
  <si>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</si>
  <si>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</si>
  <si>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</si>
  <si>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</si>
  <si>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</si>
  <si>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</si>
  <si>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</si>
  <si>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</si>
  <si>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</si>
  <si>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</si>
  <si>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</si>
  <si>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</si>
  <si>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</si>
  <si>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</si>
  <si>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</si>
  <si>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</si>
  <si>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</si>
  <si>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</si>
  <si>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</si>
  <si>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</si>
  <si>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</si>
  <si>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</si>
  <si>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</si>
  <si>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</si>
  <si>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</si>
  <si>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</si>
  <si>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</si>
  <si>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</si>
  <si>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</si>
  <si>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</si>
  <si>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</si>
  <si>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</si>
  <si>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</si>
  <si>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</si>
  <si>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</si>
  <si>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</si>
  <si>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</si>
  <si>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</si>
  <si>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</si>
  <si>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</si>
  <si>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</si>
  <si>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</si>
  <si>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</si>
  <si>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</si>
  <si>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</si>
  <si>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</si>
  <si>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</si>
  <si>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</si>
  <si>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</si>
  <si>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</si>
  <si>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</si>
  <si>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</si>
  <si>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</si>
  <si>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</si>
  <si>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</si>
  <si>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</si>
  <si>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</si>
  <si>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</si>
  <si>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</si>
  <si>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</si>
  <si>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</si>
  <si>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</si>
  <si>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</si>
  <si>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</si>
  <si>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</si>
  <si>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</si>
  <si>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</si>
  <si>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</si>
  <si>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</si>
  <si>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</si>
  <si>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</si>
  <si>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</si>
  <si>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</si>
  <si>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</si>
  <si>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</si>
  <si>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</si>
  <si>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</si>
  <si>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</si>
  <si>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</si>
  <si>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</si>
  <si>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</si>
  <si>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</si>
  <si>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</si>
  <si>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</si>
  <si>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</si>
  <si>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</si>
  <si>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</si>
  <si>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</si>
  <si>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</si>
  <si>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</si>
  <si>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</si>
  <si>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</si>
  <si>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</si>
  <si>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</si>
  <si>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</si>
  <si>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</si>
  <si>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</si>
  <si>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</si>
  <si>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</si>
  <si>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</si>
  <si>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</si>
  <si>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</si>
  <si>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</si>
  <si>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</si>
  <si>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</si>
  <si>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</si>
  <si>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</si>
  <si>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</si>
  <si>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</si>
  <si>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</si>
  <si>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</si>
  <si>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</si>
  <si>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</si>
  <si>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</si>
  <si>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</si>
  <si>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</si>
  <si>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</si>
  <si>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</si>
  <si>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</si>
  <si>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</si>
  <si>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</si>
  <si>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</si>
  <si>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</si>
  <si>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</si>
  <si>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</si>
  <si>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</si>
  <si>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</si>
  <si>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</si>
  <si>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</si>
  <si>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</si>
  <si>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</si>
  <si>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</si>
  <si>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</si>
  <si>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</si>
  <si>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</si>
  <si>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</si>
  <si>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</si>
  <si>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</si>
  <si>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</si>
  <si>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</si>
  <si>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</si>
  <si>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</si>
  <si>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</si>
  <si>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</si>
  <si>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</si>
  <si>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</si>
  <si>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</si>
  <si>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</si>
  <si>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</si>
  <si>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</si>
  <si>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</si>
  <si>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</si>
  <si>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</si>
  <si>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</si>
  <si>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</si>
  <si>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</si>
  <si>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</si>
  <si>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</si>
  <si>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</si>
  <si>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</si>
  <si>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</si>
  <si>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</si>
  <si>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</si>
  <si>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</si>
  <si>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</si>
  <si>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</si>
  <si>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</si>
  <si>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</si>
  <si>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</si>
  <si>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</si>
  <si>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</si>
  <si>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</si>
  <si>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</si>
  <si>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</si>
  <si>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</si>
  <si>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</si>
  <si>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</si>
  <si>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</si>
  <si>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</si>
  <si>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</si>
  <si>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</si>
  <si>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</si>
  <si>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</si>
  <si>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</si>
  <si>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</si>
  <si>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</si>
  <si>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</si>
  <si>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</si>
  <si>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</si>
  <si>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</si>
  <si>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</si>
  <si>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</si>
  <si>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</si>
  <si>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</si>
  <si>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</si>
  <si>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</si>
  <si>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</si>
  <si>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</si>
  <si>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</si>
  <si>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</si>
  <si>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</si>
  <si>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</si>
  <si>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</si>
  <si>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</si>
  <si>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</si>
  <si>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</si>
  <si>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</si>
  <si>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</si>
  <si>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</si>
  <si>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</si>
  <si>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</si>
  <si>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</si>
  <si>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</si>
  <si>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</si>
  <si>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</si>
  <si>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</si>
  <si>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</si>
  <si>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</si>
  <si>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</si>
  <si>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</si>
  <si>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</si>
  <si>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</si>
  <si>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</si>
  <si>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</si>
  <si>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</si>
  <si>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</si>
  <si>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</si>
  <si>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</si>
  <si>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</si>
  <si>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</si>
  <si>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</si>
  <si>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</si>
  <si>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</si>
  <si>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</si>
  <si>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</si>
  <si>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</si>
  <si>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</si>
  <si>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</si>
  <si>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</si>
  <si>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</si>
  <si>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</si>
  <si>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</si>
  <si>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</si>
  <si>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</si>
  <si>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</si>
  <si>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</si>
  <si>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</si>
  <si>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</si>
  <si>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</si>
  <si>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</si>
  <si>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</si>
  <si>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</si>
  <si>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</si>
  <si>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</si>
  <si>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</si>
  <si>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</si>
  <si>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</si>
  <si>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</si>
  <si>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</si>
  <si>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</si>
  <si>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</si>
  <si>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</si>
  <si>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</si>
  <si>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</si>
  <si>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</si>
  <si>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</si>
  <si>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</si>
  <si>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</si>
  <si>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</si>
  <si>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</si>
  <si>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</si>
  <si>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</si>
  <si>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</si>
  <si>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</si>
  <si>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</si>
  <si>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</si>
  <si>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</si>
  <si>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</si>
  <si>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</si>
  <si>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</si>
  <si>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</si>
  <si>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</si>
  <si>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</si>
  <si>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</si>
  <si>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</si>
  <si>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</si>
  <si>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</si>
  <si>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</si>
  <si>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</si>
  <si>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</si>
  <si>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</si>
  <si>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</si>
  <si>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</si>
  <si>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</si>
  <si>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</si>
  <si>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</si>
  <si>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</si>
  <si>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</si>
  <si>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</si>
  <si>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</si>
  <si>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</si>
  <si>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</si>
  <si>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</si>
  <si>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</si>
  <si>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</si>
  <si>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</si>
  <si>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</si>
  <si>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</si>
  <si>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</si>
  <si>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</si>
  <si>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</si>
  <si>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</si>
  <si>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</si>
  <si>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</si>
  <si>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</si>
  <si>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</si>
  <si>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</si>
  <si>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</si>
  <si>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</si>
  <si>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</si>
  <si>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</si>
  <si>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</si>
  <si>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</si>
  <si>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</si>
  <si>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</si>
  <si>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</si>
  <si>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</si>
  <si>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</si>
  <si>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</si>
  <si>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</si>
  <si>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</si>
  <si>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</si>
  <si>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</si>
  <si>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</si>
  <si>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</si>
  <si>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</si>
  <si>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</si>
  <si>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</si>
  <si>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</si>
  <si>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</si>
  <si>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</si>
  <si>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</si>
  <si>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</si>
  <si>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</si>
  <si>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</si>
  <si>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</si>
  <si>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</si>
  <si>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</si>
  <si>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</si>
  <si>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</si>
  <si>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</si>
  <si>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</si>
  <si>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</si>
  <si>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</si>
  <si>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</si>
  <si>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</si>
  <si>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</si>
  <si>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</si>
  <si>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</si>
  <si>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</si>
  <si>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</si>
  <si>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</si>
  <si>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</si>
  <si>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</si>
  <si>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</si>
  <si>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</si>
  <si>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</si>
  <si>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</si>
  <si>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</si>
  <si>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</si>
  <si>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</si>
  <si>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</si>
  <si>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</si>
  <si>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</si>
  <si>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</si>
  <si>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</si>
  <si>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</si>
  <si>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</si>
  <si>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</si>
  <si>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</si>
  <si>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</si>
  <si>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</si>
  <si>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</si>
  <si>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</si>
  <si>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</si>
  <si>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</si>
  <si>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</si>
  <si>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</si>
  <si>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</si>
  <si>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</si>
  <si>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</si>
  <si>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</si>
  <si>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</si>
  <si>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</si>
  <si>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</si>
  <si>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</si>
  <si>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</si>
  <si>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</si>
  <si>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</si>
  <si>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</si>
  <si>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</si>
  <si>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</si>
  <si>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</si>
  <si>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</si>
  <si>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</si>
  <si>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</si>
  <si>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</si>
  <si>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</si>
  <si>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</si>
  <si>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</si>
  <si>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</si>
  <si>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</si>
  <si>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</si>
  <si>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</si>
  <si>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</si>
  <si>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</si>
  <si>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</si>
  <si>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</si>
  <si>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</si>
  <si>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</si>
  <si>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</si>
  <si>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</si>
  <si>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</si>
  <si>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</si>
  <si>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</si>
  <si>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</si>
  <si>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</si>
  <si>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</si>
  <si>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</si>
  <si>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</si>
  <si>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</si>
  <si>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</si>
  <si>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</si>
  <si>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</si>
  <si>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</si>
  <si>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</si>
  <si>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</si>
  <si>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</si>
  <si>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</si>
  <si>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</si>
  <si>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</si>
  <si>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</si>
  <si>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</si>
  <si>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</si>
  <si>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</si>
  <si>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</si>
  <si>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</si>
  <si>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</si>
  <si>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</si>
  <si>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</si>
  <si>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</si>
  <si>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</si>
  <si>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</si>
  <si>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</si>
  <si>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</si>
  <si>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</si>
  <si>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</si>
  <si>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</si>
  <si>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</si>
  <si>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</si>
  <si>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</si>
  <si>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</si>
  <si>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</si>
  <si>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</si>
  <si>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</si>
  <si>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</si>
  <si>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</si>
  <si>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</si>
  <si>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</si>
  <si>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</si>
  <si>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</si>
  <si>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</si>
  <si>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</si>
  <si>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</si>
  <si>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</si>
  <si>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</si>
  <si>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</si>
  <si>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</si>
  <si>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</si>
  <si>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</si>
  <si>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</si>
  <si>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</si>
  <si>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</si>
  <si>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</si>
  <si>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</si>
  <si>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</si>
  <si>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</si>
  <si>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</si>
  <si>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</si>
  <si>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</si>
  <si>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</si>
  <si>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</si>
  <si>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</si>
  <si>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</si>
  <si>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</si>
  <si>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</si>
  <si>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</si>
  <si>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</si>
  <si>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</si>
  <si>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</si>
  <si>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</si>
  <si>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</si>
  <si>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</si>
  <si>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</si>
  <si>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</si>
  <si>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</si>
  <si>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</si>
  <si>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</si>
  <si>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</si>
  <si>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</si>
  <si>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</si>
  <si>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</si>
  <si>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</si>
  <si>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</si>
  <si>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</si>
  <si>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</si>
  <si>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</si>
  <si>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</si>
  <si>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</si>
  <si>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</si>
  <si>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</si>
  <si>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</si>
  <si>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</si>
  <si>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</si>
  <si>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</si>
  <si>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</si>
  <si>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</si>
  <si>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</si>
  <si>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</si>
  <si>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</si>
  <si>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</si>
  <si>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</si>
  <si>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</si>
  <si>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</si>
  <si>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</si>
  <si>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</si>
  <si>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</si>
  <si>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</si>
  <si>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</si>
  <si>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</si>
  <si>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</si>
  <si>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</si>
  <si>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</si>
  <si>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</si>
  <si>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</si>
  <si>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</si>
  <si>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</si>
  <si>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</si>
  <si>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</si>
  <si>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</si>
  <si>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</si>
  <si>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</si>
  <si>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</si>
  <si>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</si>
  <si>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</si>
  <si>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</si>
  <si>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</si>
  <si>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</si>
  <si>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</si>
  <si>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</si>
  <si>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</si>
  <si>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</si>
  <si>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</si>
  <si>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</si>
  <si>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</si>
  <si>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</si>
  <si>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</si>
  <si>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</si>
  <si>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</si>
  <si>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</si>
  <si>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</si>
  <si>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</si>
  <si>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</si>
  <si>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</si>
  <si>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</si>
  <si>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</si>
  <si>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</si>
  <si>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</si>
  <si>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</si>
  <si>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</si>
  <si>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</si>
  <si>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</si>
  <si>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</si>
  <si>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</si>
  <si>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</si>
  <si>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</si>
  <si>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</si>
  <si>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</si>
  <si>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</si>
  <si>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</si>
  <si>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</si>
  <si>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</si>
  <si>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</si>
  <si>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</si>
  <si>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</si>
  <si>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</si>
  <si>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</si>
  <si>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</si>
  <si>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</si>
  <si>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</si>
  <si>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</si>
  <si>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</si>
  <si>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</si>
  <si>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</si>
  <si>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</si>
  <si>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</si>
  <si>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</si>
  <si>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</si>
  <si>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</si>
  <si>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</si>
  <si>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</si>
  <si>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</si>
  <si>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</si>
  <si>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</si>
  <si>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</si>
  <si>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</si>
  <si>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</si>
  <si>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</si>
  <si>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</si>
  <si>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</si>
  <si>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</si>
  <si>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</si>
  <si>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</si>
  <si>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</si>
  <si>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</si>
  <si>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</si>
  <si>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</si>
  <si>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</si>
  <si>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</si>
  <si>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</si>
  <si>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</si>
  <si>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</si>
  <si>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</si>
  <si>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</si>
  <si>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</si>
  <si>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</si>
  <si>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</si>
  <si>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</si>
  <si>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</si>
  <si>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</si>
  <si>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</si>
  <si>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</si>
  <si>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</si>
  <si>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</si>
  <si>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</si>
  <si>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</si>
  <si>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</si>
  <si>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</si>
  <si>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</si>
  <si>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</si>
  <si>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</si>
  <si>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</si>
  <si>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</si>
  <si>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</si>
  <si>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</si>
  <si>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</si>
  <si>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</si>
  <si>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</si>
  <si>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</si>
  <si>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</si>
  <si>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</si>
  <si>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</si>
  <si>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</si>
  <si>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</si>
  <si>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</si>
  <si>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</si>
  <si>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</si>
  <si>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</si>
  <si>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</si>
  <si>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</si>
  <si>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</si>
  <si>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</si>
  <si>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</si>
  <si>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</si>
  <si>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</si>
  <si>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</si>
  <si>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</si>
  <si>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</si>
  <si>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</si>
  <si>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</si>
  <si>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</si>
  <si>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</si>
  <si>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</si>
  <si>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</si>
  <si>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</si>
  <si>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</si>
  <si>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</si>
  <si>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</si>
  <si>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</si>
  <si>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</si>
  <si>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</si>
  <si>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</si>
  <si>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</si>
  <si>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</si>
  <si>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</si>
  <si>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</si>
  <si>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</si>
  <si>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</si>
  <si>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</si>
  <si>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</si>
  <si>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</si>
  <si>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</si>
  <si>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</si>
  <si>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</si>
  <si>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</si>
  <si>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</si>
  <si>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</si>
  <si>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</si>
  <si>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</si>
  <si>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</si>
  <si>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</si>
  <si>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</si>
  <si>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</si>
  <si>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</si>
  <si>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</si>
  <si>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</si>
  <si>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</si>
  <si>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</si>
  <si>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</si>
  <si>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</si>
  <si>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</si>
  <si>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</si>
  <si>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</si>
  <si>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</si>
  <si>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</si>
  <si>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</si>
  <si>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</si>
  <si>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</si>
  <si>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</si>
  <si>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</si>
  <si>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</si>
  <si>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</si>
  <si>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</si>
  <si>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</si>
  <si>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</si>
  <si>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</si>
  <si>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</si>
  <si>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</si>
  <si>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</si>
  <si>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</si>
  <si>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</si>
  <si>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</si>
  <si>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</si>
  <si>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</si>
  <si>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</si>
  <si>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</si>
  <si>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</si>
  <si>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</si>
  <si>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</si>
  <si>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</si>
  <si>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</si>
  <si>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</si>
  <si>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</si>
  <si>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</si>
  <si>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</si>
  <si>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</si>
  <si>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</si>
  <si>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</si>
  <si>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</si>
  <si>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</si>
  <si>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</si>
  <si>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</si>
  <si>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</si>
  <si>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</si>
  <si>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</si>
  <si>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</si>
  <si>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</si>
  <si>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</si>
  <si>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</si>
  <si>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</si>
  <si>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</si>
  <si>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</si>
  <si>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</si>
  <si>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</si>
  <si>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</si>
  <si>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</si>
  <si>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</si>
  <si>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</si>
  <si>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</si>
  <si>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</si>
  <si>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</si>
  <si>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</si>
  <si>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</si>
  <si>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</si>
  <si>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</si>
  <si>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</si>
  <si>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</si>
  <si>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</si>
  <si>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</si>
  <si>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</si>
  <si>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</si>
  <si>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</si>
  <si>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</si>
  <si>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</si>
  <si>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</si>
  <si>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</si>
  <si>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</si>
  <si>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</si>
  <si>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</si>
  <si>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</si>
  <si>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</si>
  <si>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</si>
  <si>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</si>
  <si>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</si>
  <si>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</si>
  <si>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</si>
  <si>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</si>
  <si>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</si>
  <si>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</si>
  <si>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</si>
  <si>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</si>
  <si>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</si>
  <si>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</si>
  <si>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</si>
  <si>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</si>
  <si>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</si>
  <si>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</si>
  <si>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</si>
  <si>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</si>
  <si>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</si>
  <si>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</si>
  <si>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</si>
  <si>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</si>
  <si>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</si>
  <si>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</si>
  <si>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</si>
  <si>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</si>
  <si>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</si>
  <si>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</si>
  <si>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</si>
  <si>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</si>
  <si>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</si>
  <si>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</si>
  <si>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</si>
  <si>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</si>
  <si>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</si>
  <si>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</si>
  <si>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</si>
  <si>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</si>
  <si>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</si>
  <si>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</si>
  <si>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</si>
  <si>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</si>
  <si>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</si>
  <si>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</si>
  <si>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</si>
  <si>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</si>
  <si>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</si>
  <si>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</si>
  <si>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</si>
  <si>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</si>
  <si>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</si>
  <si>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</si>
  <si>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</si>
  <si>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</si>
  <si>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</si>
  <si>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</si>
  <si>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</si>
  <si>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</si>
  <si>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</si>
  <si>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</si>
  <si>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</si>
  <si>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</si>
  <si>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</si>
  <si>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</si>
  <si>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</si>
  <si>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</si>
  <si>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</si>
  <si>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</si>
  <si>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</si>
  <si>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</si>
  <si>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</si>
  <si>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</si>
  <si>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</si>
  <si>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</si>
  <si>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</si>
  <si>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</si>
  <si>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</si>
  <si>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</si>
  <si>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</si>
  <si>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</si>
  <si>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</si>
  <si>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</si>
  <si>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</si>
  <si>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</si>
  <si>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</si>
  <si>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</si>
  <si>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</si>
  <si>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</si>
  <si>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</si>
  <si>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</si>
  <si>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</si>
  <si>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</si>
  <si>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</si>
  <si>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</si>
  <si>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</si>
  <si>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</si>
  <si>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</si>
  <si>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</si>
  <si>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</si>
  <si>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</si>
  <si>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</si>
  <si>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</si>
  <si>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</si>
  <si>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</si>
  <si>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</si>
  <si>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</si>
  <si>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</si>
  <si>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</si>
  <si>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</si>
  <si>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</si>
  <si>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</si>
  <si>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</si>
  <si>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</si>
  <si>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</si>
  <si>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</si>
  <si>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</si>
  <si>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</si>
  <si>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</si>
  <si>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</si>
  <si>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</si>
  <si>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</si>
  <si>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</si>
  <si>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</si>
  <si>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</si>
  <si>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</si>
  <si>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</si>
  <si>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</si>
  <si>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</si>
  <si>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</si>
  <si>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</si>
  <si>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</si>
  <si>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</si>
  <si>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</si>
  <si>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</si>
  <si>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</si>
  <si>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</si>
  <si>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</si>
  <si>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</si>
  <si>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</si>
  <si>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</si>
  <si>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</si>
  <si>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</si>
  <si>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</si>
  <si>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</si>
  <si>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</si>
  <si>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</si>
  <si>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</si>
  <si>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</si>
  <si>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</si>
  <si>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</si>
  <si>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</si>
  <si>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</si>
  <si>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</si>
  <si>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</si>
  <si>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</si>
  <si>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</si>
  <si>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</si>
  <si>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</si>
  <si>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</si>
  <si>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</si>
  <si>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</si>
  <si>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</si>
  <si>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</si>
  <si>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</si>
  <si>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</si>
  <si>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</si>
  <si>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</si>
  <si>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</si>
  <si>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</si>
  <si>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</si>
  <si>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</si>
  <si>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</si>
  <si>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</si>
  <si>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</si>
  <si>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</si>
  <si>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</si>
  <si>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</si>
  <si>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</si>
  <si>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</si>
  <si>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</si>
  <si>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</si>
  <si>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</si>
  <si>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</si>
  <si>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</si>
  <si>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</si>
  <si>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</si>
  <si>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</si>
  <si>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</si>
  <si>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</si>
  <si>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</si>
  <si>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</si>
  <si>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</si>
  <si>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</si>
  <si>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</si>
  <si>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</si>
  <si>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</si>
  <si>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</si>
  <si>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</si>
  <si>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</si>
  <si>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</si>
  <si>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</si>
  <si>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</si>
  <si>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</si>
  <si>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</si>
  <si>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</si>
  <si>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</si>
  <si>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</si>
  <si>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</si>
  <si>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</si>
  <si>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</si>
  <si>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</si>
  <si>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</si>
  <si>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</si>
  <si>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</si>
  <si>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</si>
  <si>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</si>
  <si>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</si>
  <si>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</si>
  <si>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</si>
  <si>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</si>
  <si>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</si>
  <si>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</si>
  <si>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</si>
  <si>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</si>
  <si>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</si>
  <si>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</si>
  <si>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</si>
  <si>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</si>
  <si>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</si>
  <si>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</si>
  <si>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</si>
  <si>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</si>
  <si>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</si>
  <si>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</si>
  <si>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</si>
  <si>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</si>
  <si>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</si>
  <si>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</si>
  <si>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</si>
  <si>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</si>
  <si>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</si>
  <si>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</si>
  <si>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</si>
  <si>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</si>
  <si>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</si>
  <si>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</si>
  <si>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</si>
  <si>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</si>
  <si>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</si>
  <si>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</si>
  <si>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</si>
  <si>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</si>
  <si>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</si>
  <si>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</si>
  <si>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</si>
  <si>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</si>
  <si>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</si>
  <si>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</si>
  <si>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</si>
  <si>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</si>
  <si>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</si>
  <si>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</si>
  <si>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</si>
  <si>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</si>
  <si>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</si>
  <si>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</si>
  <si>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</si>
  <si>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</si>
  <si>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</si>
  <si>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</si>
  <si>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</si>
  <si>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</si>
  <si>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</si>
  <si>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</si>
  <si>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</si>
  <si>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</si>
  <si>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</si>
  <si>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</si>
  <si>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</si>
  <si>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</si>
  <si>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</si>
  <si>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</si>
  <si>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</si>
  <si>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</si>
  <si>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</si>
  <si>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</si>
  <si>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</si>
  <si>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</si>
  <si>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</si>
  <si>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</si>
  <si>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</si>
  <si>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</si>
  <si>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</si>
  <si>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</si>
  <si>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</si>
  <si>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</si>
  <si>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</si>
  <si>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</si>
  <si>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</si>
  <si>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</si>
  <si>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</si>
  <si>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</si>
  <si>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</si>
  <si>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</si>
  <si>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</si>
  <si>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</si>
  <si>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</si>
  <si>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</si>
  <si>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</si>
  <si>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</si>
  <si>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</si>
  <si>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</si>
  <si>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</si>
  <si>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</si>
  <si>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</si>
  <si>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</si>
  <si>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</si>
  <si>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</si>
  <si>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</si>
  <si>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</si>
  <si>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</si>
  <si>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</si>
  <si>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</si>
  <si>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</si>
  <si>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</si>
  <si>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</si>
  <si>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</si>
  <si>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</si>
  <si>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</si>
  <si>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</si>
  <si>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</si>
  <si>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</si>
  <si>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</si>
  <si>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</si>
  <si>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</si>
  <si>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</si>
  <si>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</si>
  <si>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</si>
  <si>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</si>
  <si>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</si>
  <si>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</si>
  <si>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</si>
  <si>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</si>
  <si>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</si>
  <si>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</si>
  <si>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</si>
  <si>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</si>
  <si>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</si>
  <si>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</si>
  <si>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</si>
  <si>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</si>
  <si>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</si>
  <si>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</si>
  <si>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</si>
  <si>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</si>
  <si>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</si>
  <si>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</si>
  <si>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</si>
  <si>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</si>
  <si>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</si>
  <si>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</si>
  <si>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</si>
  <si>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</si>
  <si>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</si>
  <si>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</si>
  <si>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</si>
  <si>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</si>
  <si>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</si>
  <si>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</si>
  <si>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</si>
  <si>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</si>
  <si>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</si>
  <si>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</si>
  <si>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</si>
  <si>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</si>
  <si>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</si>
  <si>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</si>
  <si>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</si>
  <si>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</si>
  <si>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</si>
  <si>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</si>
  <si>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</si>
  <si>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</si>
  <si>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</si>
  <si>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</si>
  <si>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</si>
  <si>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</si>
  <si>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</si>
  <si>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</si>
  <si>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</si>
  <si>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</si>
  <si>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</si>
  <si>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</si>
  <si>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</si>
  <si>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</si>
  <si>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</si>
  <si>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</si>
  <si>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</si>
  <si>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</si>
  <si>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</si>
  <si>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</si>
  <si>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</si>
  <si>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</si>
  <si>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</si>
  <si>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</si>
  <si>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</si>
  <si>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</si>
  <si>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</si>
  <si>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</si>
  <si>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</si>
  <si>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</si>
  <si>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</si>
  <si>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</si>
  <si>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</si>
  <si>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</si>
  <si>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</si>
  <si>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</si>
  <si>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</si>
  <si>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</si>
  <si>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</si>
  <si>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</si>
  <si>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</si>
  <si>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</si>
  <si>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</si>
  <si>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</si>
  <si>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</si>
  <si>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</si>
  <si>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</si>
  <si>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</si>
  <si>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</si>
  <si>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</si>
  <si>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</si>
  <si>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</si>
  <si>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</si>
  <si>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</si>
  <si>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</si>
  <si>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</si>
  <si>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</si>
  <si>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</si>
  <si>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</si>
  <si>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</si>
  <si>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</si>
  <si>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</si>
  <si>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</si>
  <si>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</si>
  <si>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</si>
  <si>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</si>
  <si>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</si>
  <si>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</si>
  <si>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</si>
  <si>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</si>
  <si>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</si>
  <si>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</si>
  <si>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</si>
  <si>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</si>
  <si>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</si>
  <si>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</si>
  <si>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</si>
  <si>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</si>
  <si>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</si>
  <si>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</si>
  <si>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</si>
  <si>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</si>
  <si>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</si>
  <si>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</si>
  <si>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</si>
  <si>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</si>
  <si>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</si>
  <si>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</si>
  <si>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</si>
  <si>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</si>
  <si>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</si>
  <si>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</si>
  <si>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</si>
  <si>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</si>
  <si>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</si>
  <si>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</si>
  <si>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</si>
  <si>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</si>
  <si>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</si>
  <si>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</si>
  <si>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</si>
  <si>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</si>
  <si>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</si>
  <si>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</si>
  <si>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</si>
  <si>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</si>
  <si>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</si>
  <si>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</si>
  <si>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</si>
  <si>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</si>
  <si>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</si>
  <si>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</si>
  <si>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</si>
  <si>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</si>
  <si>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</si>
  <si>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</si>
  <si>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</si>
  <si>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</si>
  <si>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</si>
  <si>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</si>
  <si>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</si>
  <si>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</si>
  <si>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</si>
  <si>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</si>
  <si>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</si>
  <si>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</si>
  <si>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</si>
  <si>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</si>
  <si>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</si>
  <si>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</si>
  <si>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</si>
  <si>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</si>
  <si>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</si>
  <si>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</si>
  <si>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</si>
  <si>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</si>
  <si>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</si>
  <si>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</si>
  <si>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</si>
  <si>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</si>
  <si>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</si>
  <si>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</si>
  <si>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</si>
  <si>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</si>
  <si>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</si>
  <si>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</si>
  <si>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</si>
  <si>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</si>
  <si>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</si>
  <si>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</si>
  <si>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</si>
  <si>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</si>
  <si>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</si>
  <si>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</si>
  <si>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</si>
  <si>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</si>
  <si>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</si>
  <si>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</si>
  <si>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</si>
  <si>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</si>
  <si>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</si>
  <si>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</si>
  <si>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</si>
  <si>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</si>
  <si>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</si>
  <si>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</si>
  <si>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</si>
  <si>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</si>
  <si>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</si>
  <si>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</si>
  <si>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</si>
  <si>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</si>
  <si>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</si>
  <si>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</si>
  <si>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</si>
  <si>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</si>
  <si>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</si>
  <si>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</si>
  <si>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</si>
  <si>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</si>
  <si>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</si>
  <si>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</si>
  <si>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</si>
  <si>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</si>
  <si>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</si>
  <si>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</si>
  <si>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</si>
  <si>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</si>
  <si>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</si>
  <si>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</si>
  <si>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</si>
  <si>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</si>
  <si>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</si>
  <si>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</si>
  <si>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</si>
  <si>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</si>
  <si>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</si>
  <si>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</si>
  <si>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</si>
  <si>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</si>
  <si>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</si>
  <si>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</si>
  <si>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</si>
  <si>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</si>
  <si>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</si>
  <si>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</si>
  <si>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</si>
  <si>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</si>
  <si>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</si>
  <si>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</si>
  <si>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</si>
  <si>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</si>
  <si>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</si>
  <si>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</si>
  <si>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</si>
  <si>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</si>
  <si>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</si>
  <si>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</si>
  <si>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</si>
  <si>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</si>
  <si>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</si>
  <si>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</si>
  <si>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</si>
  <si>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</si>
  <si>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</si>
  <si>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</si>
  <si>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</si>
  <si>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</si>
  <si>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</si>
  <si>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</si>
  <si>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</si>
  <si>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</si>
  <si>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</si>
  <si>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</si>
  <si>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</si>
  <si>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</si>
  <si>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</si>
  <si>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</si>
  <si>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</si>
  <si>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</si>
  <si>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</si>
  <si>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</si>
  <si>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</si>
  <si>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</si>
  <si>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</si>
  <si>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</si>
  <si>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</si>
  <si>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</si>
  <si>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</si>
  <si>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</si>
  <si>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</si>
  <si>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</si>
  <si>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</si>
  <si>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</si>
  <si>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</si>
  <si>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</si>
  <si>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</si>
  <si>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</si>
  <si>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</si>
  <si>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</si>
  <si>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</si>
  <si>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</si>
  <si>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</si>
  <si>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</si>
  <si>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</si>
  <si>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</si>
  <si>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</si>
  <si>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</si>
  <si>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</si>
  <si>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</si>
  <si>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</si>
  <si>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</si>
  <si>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</si>
  <si>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</si>
  <si>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</si>
  <si>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</si>
  <si>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</si>
  <si>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</si>
  <si>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</si>
  <si>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</si>
  <si>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</si>
  <si>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</si>
  <si>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</si>
  <si>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</si>
  <si>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</si>
  <si>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</si>
  <si>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</si>
  <si>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</si>
  <si>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</si>
  <si>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</si>
  <si>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</si>
  <si>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</si>
  <si>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</si>
  <si>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</si>
  <si>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</si>
  <si>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</si>
  <si>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</si>
  <si>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</si>
  <si>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</si>
  <si>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</si>
  <si>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</si>
  <si>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</si>
  <si>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</si>
  <si>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</si>
  <si>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</si>
  <si>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</si>
  <si>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</si>
  <si>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</si>
  <si>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</si>
  <si>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</si>
  <si>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</si>
  <si>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</si>
  <si>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</si>
  <si>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</si>
  <si>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</si>
  <si>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</si>
  <si>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</si>
  <si>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</si>
  <si>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</si>
  <si>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</si>
  <si>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</si>
  <si>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</si>
  <si>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</si>
  <si>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</si>
  <si>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</si>
  <si>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</si>
  <si>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</si>
  <si>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</si>
  <si>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</si>
  <si>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</si>
  <si>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</si>
  <si>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</si>
  <si>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</si>
  <si>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</si>
  <si>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</si>
  <si>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</si>
  <si>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</si>
  <si>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</si>
  <si>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</si>
  <si>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</si>
  <si>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</si>
  <si>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</si>
  <si>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</si>
  <si>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</si>
  <si>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</si>
  <si>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</si>
  <si>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</si>
  <si>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</si>
  <si>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</si>
  <si>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</si>
  <si>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</si>
  <si>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</si>
  <si>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</si>
  <si>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</si>
  <si>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</si>
  <si>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</si>
  <si>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</si>
  <si>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</si>
  <si>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</si>
  <si>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</si>
  <si>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</si>
  <si>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</si>
  <si>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</si>
  <si>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</si>
  <si>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</si>
  <si>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</si>
  <si>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</si>
  <si>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</si>
  <si>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</si>
  <si>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</si>
  <si>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</si>
  <si>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</si>
  <si>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</si>
  <si>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</si>
  <si>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</si>
  <si>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</si>
  <si>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</si>
  <si>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</si>
  <si>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</si>
  <si>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</si>
  <si>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</si>
  <si>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</si>
  <si>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</si>
  <si>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</si>
  <si>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</si>
  <si>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</si>
  <si>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</si>
  <si>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</si>
  <si>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</si>
  <si>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</si>
  <si>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</si>
  <si>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</si>
  <si>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</si>
  <si>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</si>
  <si>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</si>
  <si>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</si>
  <si>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</si>
  <si>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</si>
  <si>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</si>
  <si>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</si>
  <si>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</si>
  <si>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</si>
  <si>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</si>
  <si>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</si>
  <si>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</si>
  <si>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</si>
  <si>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</si>
  <si>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</si>
  <si>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</si>
  <si>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</si>
  <si>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</si>
  <si>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</si>
  <si>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</si>
  <si>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</si>
  <si>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</si>
  <si>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</si>
  <si>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</si>
  <si>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</si>
  <si>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</si>
  <si>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</si>
  <si>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</si>
  <si>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</si>
  <si>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</si>
  <si>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</si>
  <si>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</si>
  <si>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</si>
  <si>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</si>
  <si>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</si>
  <si>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</si>
  <si>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</si>
  <si>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</si>
  <si>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</si>
  <si>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</si>
  <si>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</si>
  <si>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</si>
  <si>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</si>
  <si>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</si>
  <si>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</si>
  <si>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</si>
  <si>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</si>
  <si>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</si>
  <si>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</si>
  <si>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</si>
  <si>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</si>
  <si>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</si>
  <si>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</si>
  <si>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</si>
  <si>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</si>
  <si>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</si>
  <si>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</si>
  <si>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</si>
  <si>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</si>
  <si>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</si>
  <si>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</si>
  <si>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</si>
  <si>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</si>
  <si>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</si>
  <si>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</si>
  <si>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</si>
  <si>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</si>
  <si>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</si>
  <si>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</si>
  <si>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</si>
  <si>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</si>
  <si>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</si>
  <si>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</si>
  <si>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</si>
  <si>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</si>
  <si>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</si>
  <si>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</si>
  <si>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</si>
  <si>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</si>
  <si>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</si>
  <si>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</si>
  <si>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</si>
  <si>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</si>
  <si>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</si>
  <si>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</si>
  <si>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</si>
  <si>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</si>
  <si>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</si>
  <si>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</si>
  <si>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</si>
  <si>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</si>
  <si>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</si>
  <si>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</si>
  <si>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</si>
  <si>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</si>
  <si>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</si>
  <si>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</si>
  <si>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</si>
  <si>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</si>
  <si>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</si>
  <si>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</si>
  <si>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</si>
  <si>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</si>
  <si>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</si>
  <si>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</si>
  <si>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</si>
  <si>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</si>
  <si>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</si>
  <si>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</si>
  <si>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</si>
  <si>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</si>
  <si>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</si>
  <si>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</si>
  <si>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</si>
  <si>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</si>
  <si>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</si>
  <si>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</si>
  <si>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</si>
  <si>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</si>
  <si>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</si>
  <si>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</si>
  <si>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</si>
  <si>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</si>
  <si>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</si>
  <si>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</si>
  <si>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</si>
  <si>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</si>
  <si>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</si>
  <si>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</si>
  <si>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</si>
  <si>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</si>
  <si>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</si>
  <si>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</si>
  <si>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</si>
  <si>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</si>
  <si>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</si>
  <si>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</si>
  <si>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</si>
  <si>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</si>
  <si>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</si>
  <si>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</si>
  <si>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</si>
  <si>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</si>
  <si>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</si>
  <si>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</si>
  <si>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</si>
  <si>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</si>
  <si>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</si>
  <si>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</si>
  <si>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</si>
  <si>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</si>
  <si>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</si>
  <si>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</si>
  <si>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</si>
  <si>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</si>
  <si>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</si>
  <si>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</si>
  <si>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</si>
  <si>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</si>
  <si>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</si>
  <si>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</si>
  <si>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</si>
  <si>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</si>
  <si>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</si>
  <si>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</si>
  <si>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</si>
  <si>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</si>
  <si>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</si>
  <si>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</si>
  <si>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</si>
  <si>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</si>
  <si>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</si>
  <si>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</si>
  <si>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</si>
  <si>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</si>
  <si>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</si>
  <si>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</si>
  <si>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</si>
  <si>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</si>
  <si>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</si>
  <si>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</si>
  <si>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</si>
  <si>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</si>
  <si>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</si>
  <si>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</si>
  <si>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</si>
  <si>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</si>
  <si>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</si>
  <si>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</si>
  <si>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</si>
  <si>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</si>
  <si>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</si>
  <si>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</si>
  <si>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</si>
  <si>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</si>
  <si>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</si>
  <si>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</si>
  <si>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</si>
  <si>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</si>
  <si>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</si>
  <si>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</si>
  <si>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</si>
  <si>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</si>
  <si>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</si>
  <si>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</si>
  <si>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</si>
  <si>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</si>
  <si>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</si>
  <si>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</si>
  <si>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</si>
  <si>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</si>
  <si>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</si>
  <si>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</si>
  <si>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</si>
  <si>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</si>
  <si>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</si>
  <si>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</si>
  <si>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</si>
  <si>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</si>
  <si>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</si>
  <si>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</si>
  <si>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</si>
  <si>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</si>
  <si>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</si>
  <si>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</si>
  <si>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</si>
  <si>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</si>
  <si>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</si>
  <si>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</si>
  <si>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</si>
  <si>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</si>
  <si>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</si>
  <si>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</si>
  <si>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</si>
  <si>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</si>
  <si>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</si>
  <si>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</si>
  <si>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</si>
  <si>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</si>
  <si>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</si>
  <si>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</si>
  <si>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</si>
  <si>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</si>
  <si>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</si>
  <si>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</si>
  <si>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</si>
  <si>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</si>
  <si>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</si>
  <si>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</si>
  <si>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</si>
  <si>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</si>
  <si>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</si>
  <si>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</si>
  <si>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</si>
  <si>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</si>
  <si>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</si>
  <si>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</si>
  <si>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</si>
  <si>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</si>
  <si>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</si>
  <si>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</si>
  <si>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</si>
  <si>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</si>
  <si>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</si>
  <si>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</si>
  <si>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</si>
  <si>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</si>
  <si>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</si>
  <si>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</si>
  <si>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</si>
  <si>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</si>
  <si>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</si>
  <si>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</si>
  <si>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</si>
  <si>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</si>
  <si>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</si>
  <si>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</si>
  <si>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</si>
  <si>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</si>
  <si>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</si>
  <si>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</si>
  <si>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</si>
  <si>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</si>
  <si>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</si>
  <si>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</si>
  <si>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</si>
  <si>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</si>
  <si>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</si>
  <si>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</si>
  <si>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</si>
  <si>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</si>
  <si>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</si>
  <si>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</si>
  <si>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</si>
  <si>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</si>
  <si>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</si>
  <si>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</si>
  <si>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</si>
  <si>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</si>
  <si>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</si>
  <si>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</si>
  <si>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</si>
  <si>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</si>
  <si>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</si>
  <si>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</si>
  <si>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</si>
  <si>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</si>
  <si>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</si>
  <si>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</si>
  <si>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</si>
  <si>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</si>
  <si>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</si>
  <si>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</si>
  <si>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</si>
  <si>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</si>
  <si>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</si>
  <si>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</si>
  <si>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</si>
  <si>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</si>
  <si>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</si>
  <si>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</si>
  <si>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</si>
  <si>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</si>
  <si>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</si>
  <si>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</si>
  <si>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</si>
  <si>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</si>
  <si>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</si>
  <si>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</si>
  <si>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</si>
  <si>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</si>
  <si>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</si>
  <si>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</si>
  <si>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</si>
  <si>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</si>
  <si>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</si>
  <si>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</si>
  <si>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</si>
  <si>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</si>
  <si>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</si>
  <si>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</si>
  <si>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</si>
  <si>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</si>
  <si>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</si>
  <si>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</si>
  <si>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</si>
  <si>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</si>
  <si>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</si>
  <si>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</si>
  <si>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</si>
  <si>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</si>
  <si>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</si>
  <si>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</si>
  <si>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</si>
  <si>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</si>
  <si>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</si>
  <si>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</si>
  <si>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</si>
  <si>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</si>
  <si>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</si>
  <si>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</si>
  <si>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</si>
  <si>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</si>
  <si>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</si>
  <si>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</si>
  <si>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</si>
  <si>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</si>
  <si>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</si>
  <si>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</si>
  <si>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</si>
  <si>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</si>
  <si>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</si>
  <si>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</si>
  <si>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</si>
  <si>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</si>
  <si>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</si>
  <si>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</si>
  <si>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</si>
  <si>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</si>
  <si>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</si>
  <si>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</si>
  <si>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</si>
  <si>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</si>
  <si>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</si>
  <si>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</si>
  <si>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</si>
  <si>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</si>
  <si>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</si>
  <si>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</si>
  <si>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</si>
  <si>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</si>
  <si>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</si>
  <si>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</si>
  <si>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</si>
  <si>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</si>
  <si>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</si>
  <si>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</si>
  <si>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</si>
  <si>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</si>
  <si>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</si>
  <si>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</si>
  <si>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</si>
  <si>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</si>
  <si>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</si>
  <si>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</si>
  <si>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</si>
  <si>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</si>
  <si>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</si>
  <si>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</si>
  <si>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</si>
  <si>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</si>
  <si>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</si>
  <si>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</si>
  <si>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</si>
  <si>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</si>
  <si>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</si>
  <si>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</si>
  <si>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</si>
  <si>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</si>
  <si>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</si>
  <si>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</si>
  <si>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</si>
  <si>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</si>
  <si>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</si>
  <si>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</si>
  <si>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</si>
  <si>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</si>
  <si>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</si>
  <si>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</si>
  <si>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</si>
  <si>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</si>
  <si>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</si>
  <si>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</si>
  <si>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</si>
  <si>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</si>
  <si>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</si>
  <si>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</si>
  <si>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</si>
  <si>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</si>
  <si>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</si>
  <si>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</si>
  <si>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</si>
  <si>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</si>
  <si>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</si>
  <si>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</si>
  <si>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</si>
  <si>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</si>
  <si>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</si>
  <si>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</si>
  <si>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</si>
  <si>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</si>
  <si>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</si>
  <si>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</si>
  <si>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</si>
  <si>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</si>
  <si>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</si>
  <si>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</si>
  <si>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</si>
  <si>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</si>
  <si>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</si>
  <si>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</si>
  <si>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</si>
  <si>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</si>
  <si>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</si>
  <si>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</si>
  <si>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</si>
  <si>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</si>
  <si>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</si>
  <si>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</si>
  <si>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</si>
  <si>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</si>
  <si>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</si>
  <si>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</si>
  <si>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</si>
  <si>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</si>
  <si>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</si>
  <si>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</si>
  <si>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</si>
  <si>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</si>
  <si>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</si>
  <si>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</si>
  <si>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</si>
  <si>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</si>
  <si>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</si>
  <si>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</si>
  <si>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</si>
  <si>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</si>
  <si>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</si>
  <si>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</si>
  <si>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</si>
  <si>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</si>
  <si>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</si>
  <si>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</si>
  <si>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</si>
  <si>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</si>
  <si>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</si>
  <si>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</si>
  <si>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</si>
  <si>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</si>
  <si>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</si>
  <si>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</si>
  <si>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</si>
  <si>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</si>
  <si>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</si>
  <si>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</si>
  <si>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</si>
  <si>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</si>
  <si>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</si>
  <si>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</si>
  <si>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</si>
  <si>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</si>
  <si>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</si>
  <si>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</si>
  <si>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</si>
  <si>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</si>
  <si>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</si>
  <si>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</si>
  <si>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</si>
  <si>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</si>
  <si>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</si>
  <si>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</si>
  <si>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</si>
  <si>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</si>
  <si>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</si>
  <si>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</si>
  <si>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</si>
  <si>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</si>
  <si>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</si>
  <si>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</si>
  <si>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</si>
  <si>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</si>
  <si>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</si>
  <si>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</si>
  <si>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</si>
  <si>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</si>
  <si>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</si>
  <si>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</si>
  <si>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</si>
  <si>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</si>
  <si>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</si>
  <si>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</si>
  <si>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</si>
  <si>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</si>
  <si>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</si>
  <si>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</si>
  <si>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</si>
  <si>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</si>
  <si>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</si>
  <si>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</si>
  <si>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</si>
  <si>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</si>
  <si>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</si>
  <si>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</si>
  <si>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</si>
  <si>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</si>
  <si>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</si>
  <si>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</si>
  <si>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</si>
  <si>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</si>
  <si>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</si>
  <si>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</si>
  <si>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</si>
  <si>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</si>
  <si>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</si>
  <si>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</si>
  <si>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</si>
  <si>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</si>
  <si>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</si>
  <si>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</si>
  <si>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</si>
  <si>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</si>
  <si>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</si>
  <si>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</si>
  <si>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</si>
  <si>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</si>
  <si>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</si>
  <si>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</si>
  <si>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</si>
  <si>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</si>
  <si>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</si>
  <si>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</si>
  <si>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</si>
  <si>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</si>
  <si>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</si>
  <si>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</si>
  <si>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</si>
  <si>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</si>
  <si>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</si>
  <si>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</si>
  <si>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</si>
  <si>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</si>
  <si>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</si>
  <si>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</si>
  <si>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</si>
  <si>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</si>
  <si>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</si>
  <si>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</si>
  <si>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</si>
  <si>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</si>
  <si>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</si>
  <si>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</si>
  <si>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</si>
  <si>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</si>
  <si>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</si>
  <si>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</si>
  <si>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</si>
  <si>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</si>
  <si>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</si>
  <si>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</si>
  <si>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</si>
  <si>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</si>
  <si>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</si>
  <si>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</si>
  <si>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</si>
  <si>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</si>
  <si>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</si>
  <si>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</si>
  <si>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</si>
  <si>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</si>
  <si>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</si>
  <si>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</si>
  <si>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</si>
  <si>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</si>
  <si>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</si>
  <si>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</si>
  <si>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</si>
  <si>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</si>
  <si>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</si>
  <si>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</si>
  <si>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</si>
  <si>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</si>
  <si>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</si>
  <si>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</si>
  <si>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</si>
  <si>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</si>
  <si>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</si>
  <si>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</si>
  <si>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</si>
  <si>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</si>
  <si>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</si>
  <si>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</si>
  <si>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</si>
  <si>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</si>
  <si>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</si>
  <si>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</si>
  <si>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</si>
  <si>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</si>
  <si>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</si>
  <si>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</si>
  <si>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</si>
  <si>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</si>
  <si>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</si>
  <si>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</si>
  <si>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</si>
  <si>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</si>
  <si>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</si>
  <si>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</si>
  <si>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</si>
  <si>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</si>
  <si>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</si>
  <si>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</si>
  <si>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</si>
  <si>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</si>
  <si>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</si>
  <si>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</si>
  <si>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</si>
  <si>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</si>
  <si>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</si>
  <si>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</si>
  <si>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</si>
  <si>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</si>
  <si>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</si>
  <si>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</si>
  <si>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</si>
  <si>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</si>
  <si>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</si>
  <si>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</si>
  <si>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</si>
  <si>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</si>
  <si>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</si>
  <si>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</si>
  <si>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</si>
  <si>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</si>
  <si>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</si>
  <si>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</si>
  <si>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</si>
  <si>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</si>
  <si>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</si>
  <si>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</si>
  <si>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</si>
  <si>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</si>
  <si>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</si>
  <si>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</si>
  <si>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</si>
  <si>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</si>
  <si>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</si>
  <si>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</si>
  <si>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</si>
  <si>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</si>
  <si>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</si>
  <si>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</si>
  <si>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</si>
  <si>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</si>
  <si>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</si>
  <si>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</si>
  <si>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</si>
  <si>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</si>
  <si>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</si>
  <si>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</si>
  <si>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</si>
  <si>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</si>
  <si>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</si>
  <si>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</si>
  <si>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</si>
  <si>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</si>
  <si>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</si>
  <si>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</si>
  <si>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</si>
  <si>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</si>
  <si>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</si>
  <si>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</si>
  <si>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</si>
  <si>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</si>
  <si>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</si>
  <si>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</si>
  <si>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</si>
  <si>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</si>
  <si>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</si>
  <si>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</si>
  <si>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</si>
  <si>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</si>
  <si>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</si>
  <si>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</si>
  <si>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</si>
  <si>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</si>
  <si>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</si>
  <si>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</si>
  <si>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</si>
  <si>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</si>
  <si>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</si>
  <si>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</si>
  <si>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</si>
  <si>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</si>
  <si>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</si>
  <si>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</si>
  <si>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</si>
  <si>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</si>
  <si>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</si>
  <si>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</si>
  <si>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</si>
  <si>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</si>
  <si>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</si>
  <si>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</si>
  <si>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</si>
  <si>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</si>
  <si>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</si>
  <si>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</si>
  <si>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</si>
  <si>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</si>
  <si>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</si>
  <si>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</si>
  <si>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</si>
  <si>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</si>
  <si>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</si>
  <si>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</si>
  <si>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</si>
  <si>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</si>
  <si>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</si>
  <si>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</si>
  <si>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</si>
  <si>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</si>
  <si>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</si>
  <si>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</si>
  <si>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</si>
  <si>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</si>
  <si>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</si>
  <si>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</si>
  <si>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</si>
  <si>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</si>
  <si>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</si>
  <si>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</si>
  <si>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</si>
  <si>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</si>
  <si>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</si>
  <si>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</si>
  <si>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</si>
  <si>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</si>
  <si>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</si>
  <si>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</si>
  <si>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</si>
  <si>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</si>
  <si>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</si>
  <si>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</si>
  <si>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</si>
  <si>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</si>
  <si>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</si>
  <si>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</si>
  <si>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</si>
  <si>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</si>
  <si>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</si>
  <si>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</si>
  <si>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</si>
  <si>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</si>
  <si>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</si>
  <si>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</si>
  <si>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</si>
  <si>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</si>
  <si>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</si>
  <si>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</si>
  <si>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</si>
  <si>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</si>
  <si>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</si>
  <si>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</si>
  <si>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</si>
  <si>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</si>
  <si>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</si>
  <si>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</si>
  <si>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</si>
  <si>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</si>
  <si>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</si>
  <si>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</si>
  <si>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</si>
  <si>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</si>
  <si>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</si>
  <si>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</si>
  <si>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</si>
  <si>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</si>
  <si>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</si>
  <si>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</si>
  <si>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</si>
  <si>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</si>
  <si>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</si>
  <si>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</si>
  <si>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</si>
  <si>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</si>
  <si>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</si>
  <si>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</si>
  <si>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</si>
  <si>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</si>
  <si>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</si>
  <si>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</si>
  <si>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</si>
  <si>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</si>
  <si>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</si>
  <si>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</si>
  <si>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</si>
  <si>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</si>
  <si>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</si>
  <si>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</si>
  <si>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</si>
  <si>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</si>
  <si>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</si>
  <si>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</si>
  <si>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</si>
  <si>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</si>
  <si>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</si>
  <si>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</si>
  <si>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</si>
  <si>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</si>
  <si>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</si>
  <si>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</si>
  <si>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</si>
  <si>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</si>
  <si>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</si>
  <si>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</si>
  <si>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</si>
  <si>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</si>
  <si>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</si>
  <si>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</si>
  <si>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</si>
  <si>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</si>
  <si>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</si>
  <si>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</si>
  <si>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</si>
  <si>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</si>
  <si>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</si>
  <si>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</si>
  <si>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</si>
  <si>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</si>
  <si>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</si>
  <si>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</si>
  <si>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</si>
  <si>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</si>
  <si>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</si>
  <si>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</si>
  <si>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</si>
  <si>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</si>
  <si>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</si>
  <si>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</si>
  <si>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</si>
  <si>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</si>
  <si>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</si>
  <si>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</si>
  <si>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</si>
  <si>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</si>
  <si>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</si>
  <si>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</si>
  <si>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</si>
  <si>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</si>
  <si>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</si>
  <si>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</si>
  <si>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</si>
  <si>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</si>
  <si>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</si>
  <si>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</si>
  <si>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</si>
  <si>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</si>
  <si>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</si>
  <si>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</si>
  <si>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</si>
  <si>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</si>
  <si>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</si>
  <si>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</si>
  <si>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</si>
  <si>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</si>
  <si>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</si>
  <si>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</si>
  <si>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</si>
  <si>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</si>
  <si>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</si>
  <si>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</si>
  <si>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</si>
  <si>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</si>
  <si>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</si>
  <si>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</si>
  <si>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</si>
  <si>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</si>
  <si>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</si>
  <si>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</si>
  <si>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</si>
  <si>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</si>
  <si>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</si>
  <si>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</si>
  <si>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</si>
  <si>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</si>
  <si>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</si>
  <si>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</si>
  <si>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</si>
  <si>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</si>
  <si>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</si>
  <si>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</si>
  <si>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</si>
  <si>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</si>
  <si>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</si>
  <si>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</si>
  <si>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</si>
  <si>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</si>
  <si>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</si>
  <si>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</si>
  <si>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</si>
  <si>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</si>
  <si>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</si>
  <si>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</si>
  <si>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</si>
  <si>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</si>
  <si>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</si>
  <si>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</si>
  <si>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</si>
  <si>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</si>
  <si>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</si>
  <si>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</si>
  <si>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</si>
  <si>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</si>
  <si>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</si>
  <si>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</si>
  <si>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</si>
  <si>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</si>
  <si>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</si>
  <si>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</si>
  <si>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</si>
  <si>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</si>
  <si>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</si>
  <si>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</si>
  <si>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</si>
  <si>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</si>
  <si>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</si>
  <si>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</si>
  <si>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</si>
  <si>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</si>
  <si>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</si>
  <si>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</si>
  <si>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</si>
  <si>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</si>
  <si>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</si>
  <si>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</si>
  <si>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</si>
  <si>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</si>
  <si>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</si>
  <si>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</si>
  <si>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</si>
  <si>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</si>
  <si>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</si>
  <si>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</si>
  <si>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</si>
  <si>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</si>
  <si>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</si>
  <si>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</si>
  <si>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</si>
  <si>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</si>
  <si>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</si>
  <si>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</si>
  <si>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</si>
  <si>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</si>
  <si>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</si>
  <si>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</si>
  <si>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</si>
  <si>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</si>
  <si>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</si>
  <si>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</si>
  <si>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</si>
  <si>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</si>
  <si>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</si>
  <si>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</si>
  <si>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</si>
  <si>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</si>
  <si>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</si>
  <si>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</si>
  <si>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</si>
  <si>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</si>
  <si>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</si>
  <si>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</si>
  <si>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</si>
  <si>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</si>
  <si>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</si>
  <si>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</si>
  <si>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</si>
  <si>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</si>
  <si>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</si>
  <si>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</si>
  <si>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</si>
  <si>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</si>
  <si>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</si>
  <si>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</si>
  <si>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</si>
  <si>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</si>
  <si>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</si>
  <si>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</si>
  <si>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</si>
  <si>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</si>
  <si>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</si>
  <si>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</si>
  <si>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</si>
  <si>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</si>
  <si>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</si>
  <si>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</si>
  <si>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</si>
  <si>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</si>
  <si>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</si>
  <si>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</si>
  <si>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</si>
  <si>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</si>
  <si>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</si>
  <si>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</si>
  <si>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</si>
  <si>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</si>
  <si>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</si>
  <si>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</si>
  <si>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</si>
  <si>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</si>
  <si>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</si>
  <si>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</si>
  <si>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</si>
  <si>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</si>
  <si>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</si>
  <si>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</si>
  <si>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</si>
  <si>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</si>
  <si>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</si>
  <si>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</si>
  <si>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</si>
  <si>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</si>
  <si>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</si>
  <si>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</si>
  <si>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</si>
  <si>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</si>
  <si>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</si>
  <si>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</si>
  <si>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</si>
  <si>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</si>
  <si>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</si>
  <si>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</si>
  <si>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</si>
  <si>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</si>
  <si>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</si>
  <si>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</si>
  <si>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</si>
  <si>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</si>
  <si>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</si>
  <si>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</si>
  <si>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</si>
  <si>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</si>
  <si>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</si>
  <si>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</si>
  <si>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</si>
  <si>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</si>
  <si>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</si>
  <si>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</si>
  <si>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</si>
  <si>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</si>
  <si>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</si>
  <si>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</si>
  <si>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</si>
  <si>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</si>
  <si>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</si>
  <si>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</si>
  <si>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</si>
  <si>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</si>
  <si>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</si>
  <si>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</si>
  <si>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</si>
  <si>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</si>
  <si>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</si>
  <si>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</si>
  <si>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</si>
  <si>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</si>
  <si>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</si>
  <si>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</si>
  <si>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</si>
  <si>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</si>
  <si>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</si>
  <si>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</si>
  <si>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</si>
  <si>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</si>
  <si>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</si>
  <si>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</si>
  <si>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</si>
  <si>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</si>
  <si>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</si>
  <si>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</si>
  <si>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</si>
  <si>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</si>
  <si>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</si>
  <si>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</si>
  <si>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</si>
  <si>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</si>
  <si>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</si>
  <si>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</si>
  <si>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</si>
  <si>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</si>
  <si>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</si>
  <si>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</si>
  <si>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</si>
  <si>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</si>
  <si>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</si>
  <si>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</si>
  <si>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</si>
  <si>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</si>
  <si>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</si>
  <si>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</si>
  <si>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</si>
  <si>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</si>
  <si>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</si>
  <si>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</si>
  <si>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</si>
  <si>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</si>
  <si>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</si>
  <si>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</si>
  <si>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</si>
  <si>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</si>
  <si>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</si>
  <si>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</si>
  <si>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</si>
  <si>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</si>
  <si>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</si>
  <si>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</si>
  <si>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</si>
  <si>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</si>
  <si>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</si>
  <si>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</si>
  <si>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</si>
  <si>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</si>
  <si>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</si>
  <si>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</si>
  <si>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</si>
  <si>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</si>
  <si>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</si>
  <si>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</si>
  <si>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</si>
  <si>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</si>
  <si>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</si>
  <si>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</si>
  <si>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</si>
  <si>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</si>
  <si>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</si>
  <si>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</si>
  <si>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</si>
  <si>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</si>
  <si>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</si>
  <si>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</si>
  <si>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</si>
  <si>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</si>
  <si>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</si>
  <si>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</si>
  <si>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</si>
  <si>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</si>
  <si>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</si>
  <si>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</si>
  <si>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</si>
  <si>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</si>
  <si>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</si>
  <si>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</si>
  <si>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</si>
  <si>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</si>
  <si>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</si>
  <si>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</si>
  <si>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</si>
  <si>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</si>
  <si>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</si>
  <si>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</si>
  <si>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</si>
  <si>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</si>
  <si>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</si>
  <si>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</si>
  <si>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</si>
  <si>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</si>
  <si>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</si>
  <si>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</si>
  <si>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</si>
  <si>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</si>
  <si>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</si>
  <si>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</si>
  <si>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</si>
  <si>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</si>
  <si>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</si>
  <si>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</si>
  <si>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</si>
  <si>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</si>
  <si>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</si>
  <si>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</si>
  <si>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</si>
  <si>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</si>
  <si>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</si>
  <si>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</si>
  <si>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</si>
  <si>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</si>
  <si>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</si>
  <si>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</si>
  <si>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</si>
  <si>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</si>
  <si>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</si>
  <si>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</si>
  <si>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</si>
  <si>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</si>
  <si>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</si>
  <si>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</si>
  <si>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</si>
  <si>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</si>
  <si>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</si>
  <si>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</si>
  <si>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</si>
  <si>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</si>
  <si>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</si>
  <si>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</si>
  <si>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</si>
  <si>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</si>
  <si>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</si>
  <si>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</si>
  <si>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</si>
  <si>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</si>
  <si>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</si>
  <si>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</si>
  <si>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</si>
  <si>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</si>
  <si>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</si>
  <si>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</si>
  <si>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</si>
  <si>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</si>
  <si>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</si>
  <si>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</si>
  <si>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</si>
  <si>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</si>
  <si>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</si>
  <si>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</si>
  <si>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</si>
  <si>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</si>
  <si>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</si>
  <si>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</si>
  <si>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</si>
  <si>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</si>
  <si>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</si>
  <si>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</si>
  <si>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</si>
  <si>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</si>
  <si>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</si>
  <si>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</si>
  <si>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</si>
  <si>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</si>
  <si>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</si>
  <si>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</si>
  <si>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</si>
  <si>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</si>
  <si>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</si>
  <si>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</si>
  <si>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</si>
  <si>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</si>
  <si>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</si>
  <si>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</si>
  <si>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</si>
  <si>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</si>
  <si>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</si>
  <si>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</si>
  <si>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</si>
  <si>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</si>
  <si>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</si>
  <si>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</si>
  <si>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</si>
  <si>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</si>
  <si>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</si>
  <si>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</si>
  <si>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</si>
  <si>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</si>
  <si>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</si>
  <si>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</si>
  <si>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</si>
  <si>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</si>
  <si>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</si>
  <si>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</si>
  <si>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</si>
  <si>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</si>
  <si>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</si>
  <si>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</si>
  <si>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</si>
  <si>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</si>
  <si>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</si>
  <si>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</si>
  <si>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</si>
  <si>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</si>
  <si>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</si>
  <si>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</si>
  <si>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</si>
  <si>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</si>
  <si>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</si>
  <si>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</si>
  <si>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</si>
  <si>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</si>
  <si>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</si>
  <si>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</si>
  <si>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</si>
  <si>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</si>
  <si>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</si>
  <si>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</si>
  <si>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</si>
  <si>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</si>
  <si>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</si>
  <si>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</si>
  <si>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</si>
  <si>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</si>
  <si>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</si>
  <si>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</si>
  <si>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</si>
  <si>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</si>
  <si>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</si>
  <si>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</si>
  <si>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</si>
  <si>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</si>
  <si>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</si>
  <si>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</si>
  <si>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</si>
  <si>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</si>
  <si>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</si>
  <si>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</si>
  <si>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</si>
  <si>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</si>
  <si>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</si>
  <si>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</si>
  <si>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</si>
  <si>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</si>
  <si>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</si>
  <si>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</si>
  <si>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</si>
  <si>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</si>
  <si>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</si>
  <si>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</si>
  <si>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</si>
  <si>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</si>
  <si>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</si>
  <si>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</si>
  <si>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</si>
  <si>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</si>
  <si>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</si>
  <si>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</si>
  <si>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</si>
  <si>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</si>
  <si>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</si>
  <si>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</si>
  <si>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</si>
  <si>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</si>
  <si>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</si>
  <si>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</si>
  <si>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</si>
  <si>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</si>
  <si>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</si>
  <si>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</si>
  <si>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</si>
  <si>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</si>
  <si>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</si>
  <si>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</si>
  <si>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</si>
  <si>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</si>
  <si>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</si>
  <si>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</si>
  <si>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</si>
  <si>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</si>
  <si>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</si>
  <si>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</si>
  <si>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</si>
  <si>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</si>
  <si>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</si>
  <si>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</si>
  <si>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</si>
  <si>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</si>
  <si>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</si>
  <si>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</si>
  <si>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</si>
  <si>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</si>
  <si>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</si>
  <si>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</si>
  <si>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</si>
  <si>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</si>
  <si>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</si>
  <si>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</si>
  <si>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</si>
  <si>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</si>
  <si>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</si>
  <si>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</si>
  <si>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</si>
  <si>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</si>
  <si>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</si>
  <si>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</si>
  <si>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</si>
  <si>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</si>
  <si>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</si>
  <si>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</si>
  <si>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</si>
  <si>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</si>
  <si>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</si>
  <si>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</si>
  <si>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</si>
  <si>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</si>
  <si>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</si>
  <si>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</si>
  <si>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</si>
  <si>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</si>
  <si>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</si>
  <si>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</si>
  <si>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</si>
  <si>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</si>
  <si>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</si>
  <si>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</si>
  <si>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</si>
  <si>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</si>
  <si>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</si>
  <si>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</si>
  <si>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</si>
  <si>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</si>
  <si>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</si>
  <si>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</si>
  <si>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</si>
  <si>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</si>
  <si>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</si>
  <si>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</si>
  <si>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</si>
  <si>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</si>
  <si>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</si>
  <si>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</si>
  <si>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</si>
  <si>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</si>
  <si>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</si>
  <si>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</si>
  <si>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</si>
  <si>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</si>
  <si>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</si>
  <si>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</si>
  <si>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</si>
  <si>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</si>
  <si>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</si>
  <si>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</si>
  <si>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</si>
  <si>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</si>
  <si>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</si>
  <si>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</si>
  <si>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</si>
  <si>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</si>
  <si>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</si>
  <si>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</si>
  <si>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</si>
  <si>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</si>
  <si>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</si>
  <si>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</si>
  <si>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</si>
  <si>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</si>
  <si>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</si>
  <si>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</si>
  <si>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</si>
  <si>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</si>
  <si>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</si>
  <si>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</si>
  <si>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</si>
  <si>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</si>
  <si>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</si>
  <si>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</si>
  <si>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</si>
  <si>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</si>
  <si>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</si>
  <si>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</si>
  <si>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</si>
  <si>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</si>
  <si>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</si>
  <si>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</si>
  <si>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</si>
  <si>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</si>
  <si>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</si>
  <si>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</si>
  <si>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</si>
  <si>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</si>
  <si>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</si>
  <si>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</si>
  <si>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</si>
  <si>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</si>
  <si>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</si>
  <si>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</si>
  <si>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</si>
  <si>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</si>
  <si>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</si>
  <si>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</si>
  <si>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</si>
  <si>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</si>
  <si>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</si>
  <si>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</si>
  <si>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</si>
  <si>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</si>
  <si>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</si>
  <si>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</si>
  <si>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</si>
  <si>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</si>
  <si>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</si>
  <si>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</si>
  <si>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</si>
  <si>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</si>
  <si>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</si>
  <si>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</si>
  <si>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</si>
  <si>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</si>
  <si>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</si>
  <si>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</si>
  <si>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</si>
  <si>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</si>
  <si>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</si>
  <si>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</si>
  <si>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</si>
  <si>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</si>
  <si>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</si>
  <si>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</si>
  <si>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</si>
  <si>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</si>
  <si>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</si>
  <si>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</si>
  <si>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</si>
  <si>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</si>
  <si>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</si>
  <si>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</si>
  <si>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</si>
  <si>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</si>
  <si>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</si>
  <si>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</si>
  <si>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</si>
  <si>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</si>
  <si>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</si>
  <si>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</si>
  <si>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</si>
  <si>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</si>
  <si>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</si>
  <si>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</si>
  <si>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</si>
  <si>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</si>
  <si>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</si>
  <si>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</si>
  <si>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</si>
  <si>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</si>
  <si>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</si>
  <si>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</si>
  <si>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</si>
  <si>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</si>
  <si>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</si>
  <si>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</si>
  <si>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</si>
  <si>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</si>
  <si>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</si>
  <si>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</si>
  <si>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</si>
  <si>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</si>
  <si>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</si>
  <si>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</si>
  <si>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</si>
  <si>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</si>
  <si>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</si>
  <si>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</si>
  <si>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</si>
  <si>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</si>
  <si>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</si>
  <si>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</si>
  <si>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</si>
  <si>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</si>
  <si>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</si>
  <si>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</si>
  <si>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</si>
  <si>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</si>
  <si>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</si>
  <si>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</si>
  <si>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</si>
  <si>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</si>
  <si>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</si>
  <si>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</si>
  <si>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</si>
  <si>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</si>
  <si>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</si>
  <si>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</si>
  <si>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</si>
  <si>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</si>
  <si>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</si>
  <si>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</si>
  <si>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</si>
  <si>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</si>
  <si>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</si>
  <si>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</si>
  <si>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</si>
  <si>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</si>
  <si>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</si>
  <si>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</si>
  <si>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</si>
  <si>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</si>
  <si>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</si>
  <si>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</si>
  <si>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</si>
  <si>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</si>
  <si>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</si>
  <si>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</si>
  <si>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</si>
  <si>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</si>
  <si>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</si>
  <si>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</si>
  <si>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</si>
  <si>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</si>
  <si>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</si>
  <si>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</si>
  <si>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</si>
  <si>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</si>
  <si>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</si>
  <si>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</si>
  <si>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</si>
  <si>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</si>
  <si>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</si>
  <si>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</si>
  <si>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</si>
  <si>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</si>
  <si>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</si>
  <si>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</si>
  <si>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</si>
  <si>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</si>
  <si>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</si>
  <si>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</si>
  <si>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</si>
  <si>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</si>
  <si>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</si>
  <si>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</si>
  <si>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</si>
  <si>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</si>
  <si>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</si>
  <si>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</si>
  <si>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</si>
  <si>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</si>
  <si>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</si>
  <si>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</si>
  <si>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</si>
  <si>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</si>
  <si>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</si>
  <si>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</si>
  <si>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</si>
  <si>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</si>
  <si>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</si>
  <si>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</si>
  <si>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</si>
  <si>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</si>
  <si>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</si>
  <si>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</si>
  <si>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</si>
  <si>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</si>
  <si>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</si>
  <si>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</si>
  <si>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</si>
  <si>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</si>
  <si>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</si>
  <si>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</si>
  <si>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</si>
  <si>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</si>
  <si>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</si>
  <si>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</si>
  <si>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</si>
  <si>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</si>
  <si>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</si>
  <si>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</si>
  <si>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</si>
  <si>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</si>
  <si>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</si>
  <si>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</si>
  <si>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</si>
  <si>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</si>
  <si>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</si>
  <si>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</si>
  <si>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</si>
  <si>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</si>
  <si>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</si>
  <si>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</si>
  <si>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</si>
  <si>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</si>
  <si>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</si>
  <si>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</si>
  <si>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</si>
  <si>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</si>
  <si>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</si>
  <si>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</si>
  <si>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</si>
  <si>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</si>
  <si>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</si>
  <si>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</si>
  <si>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</si>
  <si>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</si>
  <si>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</si>
  <si>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</si>
  <si>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</si>
  <si>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</si>
  <si>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</si>
  <si>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</si>
  <si>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</si>
  <si>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</si>
  <si>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</si>
  <si>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</si>
  <si>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</si>
  <si>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</si>
  <si>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</si>
  <si>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</si>
  <si>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</si>
  <si>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</si>
  <si>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</si>
  <si>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</si>
  <si>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</si>
  <si>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</si>
  <si>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</si>
  <si>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</si>
  <si>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</si>
  <si>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</si>
  <si>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</si>
  <si>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</si>
  <si>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</si>
  <si>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</si>
  <si>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</si>
  <si>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</si>
  <si>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</si>
  <si>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</si>
  <si>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</si>
  <si>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</si>
  <si>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</si>
  <si>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</si>
  <si>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</si>
  <si>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</si>
  <si>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</si>
  <si>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</si>
  <si>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</si>
  <si>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</si>
  <si>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</si>
  <si>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</si>
  <si>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</si>
  <si>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</si>
  <si>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</si>
  <si>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</si>
  <si>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</si>
  <si>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</si>
  <si>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</si>
  <si>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</si>
  <si>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</si>
  <si>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</si>
  <si>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</si>
  <si>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</si>
  <si>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</si>
  <si>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</si>
  <si>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</si>
  <si>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</si>
  <si>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</si>
  <si>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</si>
  <si>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</si>
  <si>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</si>
  <si>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</si>
  <si>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</si>
  <si>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</si>
  <si>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</si>
  <si>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</si>
  <si>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</si>
  <si>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</si>
  <si>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</si>
  <si>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</si>
  <si>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</si>
  <si>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</si>
  <si>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</si>
  <si>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</si>
  <si>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</si>
  <si>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</si>
  <si>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</si>
  <si>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</si>
  <si>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</si>
  <si>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</si>
  <si>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</si>
  <si>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</si>
  <si>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</si>
  <si>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</si>
  <si>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</si>
  <si>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</si>
  <si>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</si>
  <si>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</si>
  <si>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</si>
  <si>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</si>
  <si>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</si>
  <si>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</si>
  <si>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</si>
  <si>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</si>
  <si>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</si>
  <si>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</si>
  <si>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</si>
  <si>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</si>
  <si>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</si>
  <si>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</si>
  <si>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</si>
  <si>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</si>
  <si>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</si>
  <si>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</si>
  <si>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</si>
  <si>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</si>
  <si>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</si>
  <si>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</si>
  <si>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</si>
  <si>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</si>
  <si>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</si>
  <si>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</si>
  <si>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</si>
  <si>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</si>
  <si>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</si>
  <si>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</si>
  <si>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</si>
  <si>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</si>
  <si>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</si>
  <si>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</si>
  <si>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</si>
  <si>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</si>
  <si>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</si>
  <si>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</si>
  <si>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</si>
  <si>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</si>
  <si>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</si>
  <si>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</si>
  <si>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</si>
  <si>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</si>
  <si>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</si>
  <si>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</si>
  <si>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</si>
  <si>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</si>
  <si>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</si>
  <si>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</si>
  <si>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</si>
  <si>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</si>
  <si>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</si>
  <si>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</si>
  <si>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</si>
  <si>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</si>
  <si>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</si>
  <si>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</si>
  <si>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</si>
  <si>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</si>
  <si>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</si>
  <si>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</si>
  <si>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</si>
  <si>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</si>
  <si>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</si>
  <si>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</si>
  <si>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</si>
  <si>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</si>
  <si>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</si>
  <si>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</si>
  <si>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</si>
  <si>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</si>
  <si>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</si>
  <si>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</si>
  <si>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</si>
  <si>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</si>
  <si>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</si>
  <si>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</si>
  <si>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</si>
  <si>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</si>
  <si>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</si>
  <si>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</si>
  <si>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</si>
  <si>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</si>
  <si>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</si>
  <si>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</si>
  <si>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</si>
  <si>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</si>
  <si>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</si>
  <si>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</si>
  <si>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</si>
  <si>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</si>
  <si>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</si>
  <si>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</si>
  <si>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</si>
  <si>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</si>
  <si>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</si>
  <si>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</si>
  <si>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</si>
  <si>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</si>
  <si>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</si>
  <si>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</si>
  <si>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</si>
  <si>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</si>
  <si>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</si>
  <si>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</si>
  <si>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</si>
  <si>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</si>
  <si>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</si>
  <si>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</si>
  <si>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</si>
  <si>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</si>
  <si>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</si>
  <si>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</si>
  <si>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</si>
  <si>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</si>
  <si>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</si>
  <si>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</si>
  <si>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</si>
  <si>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</si>
  <si>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</si>
  <si>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</si>
  <si>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</si>
  <si>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</si>
  <si>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</si>
  <si>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</si>
  <si>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</si>
  <si>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</si>
  <si>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</si>
  <si>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</si>
  <si>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</si>
  <si>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</si>
  <si>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</si>
  <si>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</si>
  <si>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</si>
  <si>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</si>
  <si>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</si>
  <si>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</si>
  <si>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</si>
  <si>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</si>
  <si>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</si>
  <si>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</si>
  <si>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</si>
  <si>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</si>
  <si>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</si>
  <si>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</si>
  <si>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</si>
  <si>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</si>
  <si>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</si>
  <si>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</si>
  <si>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</si>
  <si>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</si>
  <si>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</si>
  <si>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</si>
  <si>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</si>
  <si>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</si>
  <si>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</si>
  <si>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</si>
  <si>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</si>
  <si>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</si>
  <si>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</si>
  <si>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</si>
  <si>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</si>
  <si>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</si>
  <si>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</si>
  <si>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</si>
  <si>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</si>
  <si>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</si>
  <si>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</si>
  <si>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</si>
  <si>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</si>
  <si>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</si>
  <si>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</si>
  <si>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</si>
  <si>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</si>
  <si>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</si>
  <si>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</si>
  <si>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</si>
  <si>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</si>
  <si>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</si>
  <si>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</si>
  <si>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</si>
  <si>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</si>
  <si>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</si>
  <si>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</si>
  <si>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</si>
  <si>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</si>
  <si>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</si>
  <si>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</si>
  <si>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</si>
  <si>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</si>
  <si>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</si>
  <si>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</si>
  <si>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</si>
  <si>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</si>
  <si>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</si>
  <si>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</si>
  <si>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</si>
  <si>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</si>
  <si>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</si>
  <si>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</si>
  <si>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</si>
  <si>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</si>
  <si>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</si>
  <si>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</si>
  <si>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</si>
  <si>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</si>
  <si>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</si>
  <si>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</si>
  <si>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</si>
  <si>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</si>
  <si>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</si>
  <si>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</si>
  <si>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</si>
  <si>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</si>
  <si>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</si>
  <si>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</si>
  <si>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</si>
  <si>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</si>
  <si>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</si>
  <si>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</si>
  <si>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</si>
  <si>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</si>
  <si>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</si>
  <si>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</si>
  <si>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</si>
  <si>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</si>
  <si>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</si>
  <si>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</si>
  <si>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</si>
  <si>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</si>
  <si>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</si>
  <si>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</si>
  <si>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</si>
  <si>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</si>
  <si>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</si>
  <si>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</si>
  <si>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</si>
  <si>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</si>
  <si>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</si>
  <si>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</si>
  <si>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</si>
  <si>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</si>
  <si>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</si>
  <si>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</si>
  <si>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</si>
  <si>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</si>
  <si>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</si>
  <si>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</si>
  <si>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</si>
  <si>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</si>
  <si>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</si>
  <si>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</si>
  <si>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</si>
  <si>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</si>
  <si>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</si>
  <si>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</si>
  <si>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</si>
  <si>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</si>
  <si>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</si>
  <si>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</si>
  <si>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</si>
  <si>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</si>
  <si>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</si>
  <si>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</si>
  <si>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</si>
  <si>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</si>
  <si>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</si>
  <si>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</si>
  <si>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</si>
  <si>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</si>
  <si>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</si>
  <si>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</si>
  <si>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</si>
  <si>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</si>
  <si>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</si>
  <si>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</si>
  <si>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</si>
  <si>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</si>
  <si>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</si>
  <si>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</si>
  <si>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</si>
  <si>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</si>
  <si>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</si>
  <si>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</si>
  <si>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</si>
  <si>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</si>
  <si>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</si>
  <si>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</si>
  <si>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</si>
  <si>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</si>
  <si>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</si>
  <si>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</si>
  <si>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</si>
  <si>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</si>
  <si>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</si>
  <si>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</si>
  <si>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</si>
  <si>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</si>
  <si>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</si>
  <si>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</si>
  <si>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</si>
  <si>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</si>
  <si>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</si>
  <si>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</si>
  <si>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</si>
  <si>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</si>
  <si>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</si>
  <si>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</si>
  <si>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</si>
  <si>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</si>
  <si>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</si>
  <si>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</si>
  <si>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</si>
  <si>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</si>
  <si>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</si>
  <si>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</si>
  <si>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</si>
  <si>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</si>
  <si>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</si>
  <si>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</si>
  <si>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</si>
  <si>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</si>
  <si>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</si>
  <si>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</si>
  <si>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</si>
  <si>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</si>
  <si>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</si>
  <si>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</si>
  <si>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</si>
  <si>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</si>
  <si>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</si>
  <si>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</si>
  <si>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</si>
  <si>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</si>
  <si>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</si>
  <si>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</si>
  <si>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</si>
  <si>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</si>
  <si>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</si>
  <si>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</si>
  <si>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</si>
  <si>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</si>
  <si>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</si>
  <si>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</si>
  <si>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</si>
  <si>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</si>
  <si>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</si>
  <si>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</si>
  <si>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</si>
  <si>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</si>
  <si>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</si>
  <si>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</si>
  <si>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</si>
  <si>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</si>
  <si>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</si>
  <si>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</si>
  <si>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</si>
  <si>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</si>
  <si>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</si>
  <si>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</si>
  <si>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</si>
  <si>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</si>
  <si>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</si>
  <si>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</si>
  <si>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</si>
  <si>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</si>
  <si>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</si>
  <si>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</si>
  <si>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</si>
  <si>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</si>
  <si>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</si>
  <si>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</si>
  <si>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</si>
  <si>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</si>
  <si>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</si>
  <si>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</si>
  <si>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</si>
  <si>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</si>
  <si>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</si>
  <si>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</si>
  <si>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</si>
  <si>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</si>
  <si>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</si>
  <si>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</si>
  <si>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</si>
  <si>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</si>
  <si>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</si>
  <si>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</si>
  <si>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</si>
  <si>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</si>
  <si>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</si>
  <si>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</si>
  <si>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</si>
  <si>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</si>
  <si>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</si>
  <si>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</si>
  <si>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</si>
  <si>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</si>
  <si>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</si>
  <si>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</si>
  <si>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</si>
  <si>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</si>
  <si>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</si>
  <si>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</si>
  <si>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</si>
  <si>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</si>
  <si>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</si>
  <si>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</si>
  <si>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</si>
  <si>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</si>
  <si>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</si>
  <si>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</si>
  <si>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</si>
  <si>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</si>
  <si>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</si>
  <si>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</si>
  <si>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</si>
  <si>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</si>
  <si>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</si>
  <si>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</si>
  <si>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</si>
  <si>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</si>
  <si>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</si>
  <si>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</si>
  <si>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</si>
  <si>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</si>
  <si>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</si>
  <si>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</si>
  <si>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</si>
  <si>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</si>
  <si>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</si>
  <si>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</si>
  <si>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</si>
  <si>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</si>
  <si>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</si>
  <si>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</si>
  <si>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</si>
  <si>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</si>
  <si>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</si>
  <si>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</si>
  <si>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</si>
  <si>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</si>
  <si>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</si>
  <si>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</si>
  <si>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</si>
  <si>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</si>
  <si>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</si>
  <si>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</si>
  <si>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</si>
  <si>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</si>
  <si>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</si>
  <si>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</si>
  <si>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</si>
  <si>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</si>
  <si>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</si>
  <si>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</si>
  <si>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</si>
  <si>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</si>
  <si>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</si>
  <si>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</si>
  <si>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</si>
  <si>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</si>
  <si>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</si>
  <si>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</si>
  <si>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</si>
  <si>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</si>
  <si>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</si>
  <si>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</si>
  <si>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</si>
  <si>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</si>
  <si>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</si>
  <si>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</si>
  <si>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</si>
  <si>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</si>
  <si>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</si>
  <si>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</si>
  <si>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</si>
  <si>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</si>
  <si>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</si>
  <si>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</si>
  <si>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</si>
  <si>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</si>
  <si>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</si>
  <si>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</si>
  <si>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</si>
  <si>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</si>
  <si>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</si>
  <si>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</si>
  <si>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</si>
  <si>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</si>
  <si>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</si>
  <si>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</si>
  <si>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</si>
  <si>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</si>
  <si>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</si>
  <si>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</si>
  <si>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</si>
  <si>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</si>
  <si>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</si>
  <si>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</si>
  <si>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</si>
  <si>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</si>
  <si>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</si>
  <si>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</si>
  <si>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</si>
  <si>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</si>
  <si>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</si>
  <si>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</si>
  <si>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</si>
  <si>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</si>
  <si>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</si>
  <si>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</si>
  <si>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</si>
  <si>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</si>
  <si>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</si>
  <si>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</si>
  <si>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</si>
  <si>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</si>
  <si>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</si>
  <si>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</si>
  <si>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</si>
  <si>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</si>
  <si>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</si>
  <si>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</si>
  <si>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</si>
  <si>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</si>
  <si>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</si>
  <si>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</si>
  <si>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</si>
  <si>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</si>
  <si>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</si>
  <si>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</si>
  <si>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</si>
  <si>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</si>
  <si>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</si>
  <si>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</si>
  <si>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</si>
  <si>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</si>
  <si>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</si>
  <si>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</si>
  <si>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</si>
  <si>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</si>
  <si>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</si>
  <si>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</si>
  <si>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</si>
  <si>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</si>
  <si>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</si>
  <si>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</si>
  <si>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</si>
  <si>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</si>
  <si>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</si>
  <si>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</si>
  <si>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</si>
  <si>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</si>
  <si>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</si>
  <si>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</si>
  <si>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</si>
  <si>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</si>
  <si>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</si>
  <si>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</si>
  <si>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</si>
  <si>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</si>
  <si>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</si>
  <si>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</si>
  <si>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</si>
  <si>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</si>
  <si>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</si>
  <si>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</si>
  <si>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</si>
  <si>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</si>
  <si>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</si>
  <si>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</si>
  <si>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</si>
  <si>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</si>
  <si>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</si>
  <si>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</si>
  <si>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</si>
  <si>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</si>
  <si>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</si>
  <si>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</si>
  <si>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</si>
  <si>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</si>
  <si>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</si>
  <si>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</si>
  <si>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</si>
  <si>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</si>
  <si>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</si>
  <si>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</si>
  <si>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</si>
  <si>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</si>
  <si>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</si>
  <si>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</si>
  <si>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</si>
  <si>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</si>
  <si>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</si>
  <si>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</si>
  <si>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</si>
  <si>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</si>
  <si>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</si>
  <si>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</si>
  <si>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</si>
  <si>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</si>
  <si>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</si>
  <si>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</si>
  <si>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</si>
  <si>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</si>
  <si>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</si>
  <si>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</si>
  <si>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</si>
  <si>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</si>
  <si>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</si>
  <si>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</si>
  <si>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</si>
  <si>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</si>
  <si>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</si>
  <si>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</si>
  <si>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</si>
  <si>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</si>
  <si>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</si>
  <si>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</si>
  <si>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</si>
  <si>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</si>
  <si>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</si>
  <si>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</si>
  <si>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</si>
  <si>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</si>
  <si>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</si>
  <si>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</si>
  <si>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</si>
  <si>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</si>
  <si>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</si>
  <si>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</si>
  <si>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</si>
  <si>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</si>
  <si>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</si>
  <si>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</si>
  <si>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</si>
  <si>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</si>
  <si>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</si>
  <si>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</si>
  <si>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</si>
  <si>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</si>
  <si>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</si>
  <si>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</si>
  <si>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</si>
  <si>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</si>
  <si>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</si>
  <si>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</si>
  <si>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</si>
  <si>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</si>
  <si>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</si>
  <si>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</si>
  <si>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</si>
  <si>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</si>
  <si>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</si>
  <si>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</si>
  <si>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</si>
  <si>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</si>
  <si>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</si>
  <si>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</si>
  <si>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</si>
  <si>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</si>
  <si>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</si>
  <si>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</si>
  <si>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</si>
  <si>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</si>
  <si>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</si>
  <si>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</si>
  <si>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</si>
  <si>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</si>
  <si>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</si>
  <si>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</si>
  <si>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</si>
  <si>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</si>
  <si>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</si>
  <si>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</si>
  <si>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</si>
  <si>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</si>
  <si>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</si>
  <si>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</si>
  <si>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</si>
  <si>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</si>
  <si>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</si>
  <si>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</si>
  <si>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</si>
  <si>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</si>
  <si>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</si>
  <si>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</si>
  <si>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</si>
  <si>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</si>
  <si>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</si>
  <si>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</si>
  <si>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</si>
  <si>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</si>
  <si>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</si>
  <si>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</si>
  <si>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</si>
  <si>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</si>
  <si>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</si>
  <si>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</si>
  <si>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</si>
  <si>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</si>
  <si>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</si>
  <si>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</si>
  <si>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</si>
  <si>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</si>
  <si>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</si>
  <si>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</si>
  <si>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</si>
  <si>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</si>
  <si>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</si>
  <si>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</si>
  <si>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</si>
  <si>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</si>
  <si>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</si>
  <si>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</si>
  <si>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</si>
  <si>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</si>
  <si>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</si>
  <si>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</si>
  <si>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</si>
  <si>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</si>
  <si>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</si>
  <si>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</si>
  <si>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</si>
  <si>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</si>
  <si>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</si>
  <si>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</si>
  <si>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</si>
  <si>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</si>
  <si>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</si>
  <si>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</si>
  <si>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</si>
  <si>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</si>
  <si>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</si>
  <si>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</si>
  <si>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</si>
  <si>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</si>
  <si>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</si>
  <si>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</si>
  <si>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</si>
  <si>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</si>
  <si>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</si>
  <si>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</si>
  <si>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</si>
  <si>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</si>
  <si>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</si>
  <si>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</si>
  <si>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</si>
  <si>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</si>
  <si>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</si>
  <si>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</si>
  <si>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</si>
  <si>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</si>
  <si>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</si>
  <si>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</si>
  <si>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</si>
  <si>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</si>
  <si>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</si>
  <si>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</si>
  <si>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</si>
  <si>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</si>
  <si>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</si>
  <si>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</si>
  <si>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</si>
  <si>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</si>
  <si>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</si>
  <si>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</si>
  <si>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</si>
  <si>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</si>
  <si>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</si>
  <si>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</si>
  <si>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</si>
  <si>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</si>
  <si>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</si>
  <si>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</si>
  <si>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</si>
  <si>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</si>
  <si>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</si>
  <si>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</si>
  <si>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</si>
  <si>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</si>
  <si>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</si>
  <si>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</si>
  <si>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</si>
  <si>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</si>
  <si>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</si>
  <si>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</si>
  <si>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</si>
  <si>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</si>
  <si>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</si>
  <si>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</si>
  <si>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</si>
  <si>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</si>
  <si>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</si>
  <si>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</si>
  <si>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</si>
  <si>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</si>
  <si>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</si>
  <si>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</si>
  <si>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</si>
  <si>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</si>
  <si>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</si>
  <si>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</si>
  <si>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</si>
  <si>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</si>
  <si>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</si>
  <si>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</si>
  <si>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</si>
  <si>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</si>
  <si>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</si>
  <si>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</si>
  <si>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</si>
  <si>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</si>
  <si>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</si>
  <si>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</si>
  <si>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</si>
  <si>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</si>
  <si>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</si>
  <si>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</si>
  <si>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</si>
  <si>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</si>
  <si>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</si>
  <si>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</si>
  <si>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</si>
  <si>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</si>
  <si>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</si>
  <si>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</si>
  <si>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</si>
  <si>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</si>
  <si>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</si>
  <si>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</si>
  <si>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</si>
  <si>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</si>
  <si>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</si>
  <si>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</si>
  <si>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</si>
  <si>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</si>
  <si>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</si>
  <si>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</si>
  <si>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</si>
  <si>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</si>
  <si>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</si>
  <si>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</si>
  <si>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</si>
  <si>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</si>
  <si>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</si>
  <si>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</si>
  <si>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</si>
  <si>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</si>
  <si>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</si>
  <si>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</si>
  <si>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</si>
  <si>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</si>
  <si>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</si>
  <si>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</si>
  <si>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</si>
  <si>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</si>
  <si>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</si>
  <si>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</si>
  <si>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</si>
  <si>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</si>
  <si>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</si>
  <si>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</si>
  <si>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</si>
  <si>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</si>
  <si>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</si>
  <si>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</si>
  <si>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</si>
  <si>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</si>
  <si>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</si>
  <si>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</si>
  <si>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</si>
  <si>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</si>
  <si>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</si>
  <si>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</si>
  <si>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</si>
  <si>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</si>
  <si>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</si>
  <si>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</si>
  <si>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</si>
  <si>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</si>
  <si>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</si>
  <si>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</si>
  <si>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</si>
  <si>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</si>
  <si>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</si>
  <si>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</si>
  <si>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</si>
  <si>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</si>
  <si>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</si>
  <si>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</si>
  <si>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</si>
  <si>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</si>
  <si>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</si>
  <si>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</si>
  <si>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</si>
  <si>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</si>
  <si>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</si>
  <si>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</si>
  <si>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</si>
  <si>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</si>
  <si>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</si>
  <si>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</si>
  <si>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</si>
  <si>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</si>
  <si>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</si>
  <si>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</si>
  <si>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</si>
  <si>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</si>
  <si>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</si>
  <si>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</si>
  <si>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</si>
  <si>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</si>
  <si>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</si>
  <si>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</si>
  <si>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</si>
  <si>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</si>
  <si>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</si>
  <si>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</si>
  <si>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</si>
  <si>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</si>
  <si>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</si>
  <si>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</si>
  <si>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</si>
  <si>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</si>
  <si>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</si>
  <si>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</si>
  <si>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</si>
  <si>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</si>
  <si>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</si>
  <si>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</si>
  <si>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</si>
  <si>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</si>
  <si>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</si>
  <si>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</si>
  <si>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</si>
  <si>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</si>
  <si>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</si>
  <si>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</si>
  <si>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</si>
  <si>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</si>
  <si>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</si>
  <si>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</si>
  <si>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</si>
  <si>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</si>
  <si>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</si>
  <si>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</si>
  <si>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</si>
  <si>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</si>
  <si>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</si>
  <si>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</si>
  <si>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</si>
  <si>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</si>
  <si>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</si>
  <si>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</si>
  <si>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</si>
  <si>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</si>
  <si>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</si>
  <si>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</si>
  <si>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</si>
  <si>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</si>
  <si>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</si>
  <si>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</si>
  <si>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</si>
  <si>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</si>
  <si>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</si>
  <si>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</si>
  <si>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</si>
  <si>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</si>
  <si>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</si>
  <si>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</si>
  <si>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</si>
  <si>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</si>
  <si>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</si>
  <si>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</si>
  <si>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</si>
  <si>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</si>
  <si>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</si>
  <si>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</si>
  <si>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</si>
  <si>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</si>
  <si>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</si>
  <si>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</si>
  <si>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</si>
  <si>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</si>
  <si>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</si>
  <si>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</si>
  <si>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</si>
  <si>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</si>
  <si>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</si>
  <si>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</si>
  <si>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</si>
  <si>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</si>
  <si>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</si>
  <si>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</si>
  <si>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</si>
  <si>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</si>
  <si>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</si>
  <si>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</si>
  <si>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</si>
  <si>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</si>
  <si>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</si>
  <si>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</si>
  <si>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</si>
  <si>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</si>
  <si>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</si>
  <si>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</si>
  <si>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</si>
  <si>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</si>
  <si>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</si>
  <si>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</si>
  <si>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</si>
  <si>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</si>
  <si>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</si>
  <si>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</si>
  <si>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</si>
  <si>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</si>
  <si>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</si>
  <si>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</si>
  <si>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</si>
  <si>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</si>
  <si>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</si>
  <si>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</si>
  <si>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</si>
  <si>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</si>
  <si>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</si>
  <si>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</si>
  <si>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</si>
  <si>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</si>
  <si>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</si>
  <si>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</si>
  <si>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</si>
  <si>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</si>
  <si>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</si>
  <si>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</si>
  <si>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</si>
  <si>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</si>
  <si>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</si>
  <si>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</si>
  <si>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</si>
  <si>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</si>
  <si>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</si>
  <si>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</si>
  <si>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</si>
  <si>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</si>
  <si>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</si>
  <si>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</si>
  <si>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</si>
  <si>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</si>
  <si>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</si>
  <si>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</si>
  <si>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</si>
  <si>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</si>
  <si>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</si>
  <si>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</si>
  <si>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</si>
  <si>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</si>
  <si>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</si>
  <si>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</si>
  <si>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</si>
  <si>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</si>
  <si>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</si>
  <si>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</si>
  <si>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</si>
  <si>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</si>
  <si>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</si>
  <si>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</si>
  <si>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</si>
  <si>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</si>
  <si>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</si>
  <si>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</si>
  <si>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</si>
  <si>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</si>
  <si>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</si>
  <si>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</si>
  <si>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</si>
  <si>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</si>
  <si>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</si>
  <si>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</si>
  <si>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</si>
  <si>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</si>
  <si>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</si>
  <si>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</si>
  <si>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</si>
  <si>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</si>
  <si>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</si>
  <si>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</si>
  <si>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</si>
  <si>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</si>
  <si>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</si>
  <si>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</si>
  <si>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</si>
  <si>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</si>
  <si>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</si>
  <si>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</si>
  <si>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</si>
  <si>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</si>
  <si>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</si>
  <si>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</si>
  <si>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</si>
  <si>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</si>
  <si>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</si>
  <si>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</si>
  <si>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</si>
  <si>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</si>
  <si>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</si>
  <si>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</si>
  <si>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</si>
  <si>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</si>
  <si>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</si>
  <si>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</si>
  <si>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</si>
  <si>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</si>
  <si>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</si>
  <si>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</si>
  <si>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</si>
  <si>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</si>
  <si>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</si>
  <si>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</si>
  <si>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</si>
  <si>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</si>
  <si>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</si>
  <si>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</si>
  <si>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</si>
  <si>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</si>
  <si>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</si>
  <si>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</si>
  <si>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</si>
  <si>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</si>
  <si>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</si>
  <si>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</si>
  <si>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</si>
  <si>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</si>
  <si>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</si>
  <si>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</si>
  <si>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</si>
  <si>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</si>
  <si>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</si>
  <si>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</si>
  <si>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</si>
  <si>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</si>
  <si>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</si>
  <si>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</si>
  <si>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</si>
  <si>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</si>
  <si>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</si>
  <si>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</si>
  <si>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</si>
  <si>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</si>
  <si>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</si>
  <si>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</si>
  <si>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</si>
  <si>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</si>
  <si>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</si>
  <si>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</si>
  <si>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</si>
  <si>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</si>
  <si>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</si>
  <si>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</si>
  <si>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</si>
  <si>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</si>
  <si>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</si>
  <si>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</si>
  <si>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</si>
  <si>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</si>
  <si>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</si>
  <si>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</si>
  <si>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</si>
  <si>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</si>
  <si>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</si>
  <si>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</si>
  <si>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</si>
  <si>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</si>
  <si>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</si>
  <si>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</si>
  <si>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</si>
  <si>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</si>
  <si>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</si>
  <si>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</si>
  <si>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</si>
  <si>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</si>
  <si>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</si>
  <si>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</si>
  <si>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</si>
  <si>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</si>
  <si>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</si>
  <si>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</si>
  <si>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</si>
  <si>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</si>
  <si>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</si>
  <si>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</si>
  <si>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</si>
  <si>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</si>
  <si>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</si>
  <si>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</si>
  <si>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</si>
  <si>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</si>
  <si>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</si>
  <si>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</si>
  <si>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</si>
  <si>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</si>
  <si>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</si>
  <si>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</si>
  <si>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</si>
  <si>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</si>
  <si>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</si>
  <si>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</si>
  <si>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</si>
  <si>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</si>
  <si>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</si>
  <si>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</si>
  <si>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</si>
  <si>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</si>
  <si>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</si>
  <si>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</si>
  <si>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</si>
  <si>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</si>
  <si>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</si>
  <si>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</si>
  <si>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</si>
  <si>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</si>
  <si>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</si>
  <si>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</si>
  <si>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</si>
  <si>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</si>
  <si>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</si>
  <si>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</si>
  <si>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</si>
  <si>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</si>
  <si>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</si>
  <si>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</si>
  <si>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</si>
  <si>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</si>
  <si>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</si>
  <si>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</si>
  <si>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</si>
  <si>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</si>
  <si>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</si>
  <si>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</si>
  <si>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</si>
  <si>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</si>
  <si>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</si>
  <si>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</si>
  <si>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</si>
  <si>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</si>
  <si>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</si>
  <si>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</si>
  <si>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</si>
  <si>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</si>
  <si>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</si>
  <si>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</si>
  <si>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</si>
  <si>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</si>
  <si>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</si>
  <si>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</si>
  <si>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</si>
  <si>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</si>
  <si>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</si>
  <si>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</si>
  <si>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</si>
  <si>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</si>
  <si>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</si>
  <si>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</si>
  <si>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</si>
  <si>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</si>
  <si>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</si>
  <si>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</si>
  <si>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</si>
  <si>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</si>
  <si>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</si>
  <si>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</si>
  <si>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</si>
  <si>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</si>
  <si>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</si>
  <si>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</si>
  <si>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</si>
  <si>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</si>
  <si>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</si>
  <si>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</si>
  <si>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</si>
  <si>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</si>
  <si>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</si>
  <si>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</si>
  <si>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</si>
  <si>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</si>
  <si>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</si>
  <si>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</si>
  <si>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</si>
  <si>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</si>
  <si>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</si>
  <si>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</si>
  <si>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</si>
  <si>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</si>
  <si>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</si>
  <si>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</si>
  <si>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</si>
  <si>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</si>
  <si>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</si>
  <si>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</si>
  <si>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</si>
  <si>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</si>
  <si>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</si>
  <si>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</si>
  <si>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</si>
  <si>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</si>
  <si>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</si>
  <si>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</si>
  <si>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</si>
  <si>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</si>
  <si>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</si>
  <si>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</si>
  <si>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</si>
  <si>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</si>
  <si>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</si>
  <si>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</si>
  <si>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</si>
  <si>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</si>
  <si>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</si>
  <si>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</si>
  <si>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</si>
  <si>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</si>
  <si>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</si>
  <si>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</si>
  <si>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</si>
  <si>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</si>
  <si>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</si>
  <si>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</si>
  <si>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</si>
  <si>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</si>
  <si>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</si>
  <si>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</si>
  <si>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</si>
  <si>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</si>
  <si>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</si>
  <si>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</si>
  <si>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</si>
  <si>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</si>
  <si>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</si>
  <si>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</si>
  <si>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</si>
  <si>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</si>
  <si>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</si>
  <si>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</si>
  <si>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</si>
  <si>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</si>
  <si>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</si>
  <si>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</si>
  <si>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</si>
  <si>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</si>
  <si>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</si>
  <si>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</si>
  <si>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</si>
  <si>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</si>
  <si>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</si>
  <si>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</si>
  <si>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</si>
  <si>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</si>
  <si>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</si>
  <si>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</si>
  <si>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</si>
  <si>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</si>
  <si>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</si>
  <si>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</si>
  <si>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</si>
  <si>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</si>
  <si>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</si>
  <si>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</si>
  <si>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</si>
  <si>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</si>
  <si>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</si>
  <si>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</si>
  <si>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</si>
  <si>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</si>
  <si>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</si>
  <si>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</si>
  <si>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</si>
  <si>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</si>
  <si>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</si>
  <si>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</si>
  <si>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</si>
  <si>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</si>
  <si>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</si>
  <si>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</si>
  <si>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</si>
  <si>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</si>
  <si>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</si>
  <si>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</si>
  <si>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</si>
  <si>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</si>
  <si>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</si>
  <si>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</si>
  <si>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</si>
  <si>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</si>
  <si>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</si>
  <si>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</si>
  <si>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</si>
  <si>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</si>
  <si>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</si>
  <si>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</si>
  <si>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</si>
  <si>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</si>
  <si>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</si>
  <si>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</si>
  <si>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</si>
  <si>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</si>
  <si>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</si>
  <si>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</si>
  <si>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</si>
  <si>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</si>
  <si>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</si>
  <si>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</si>
  <si>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</si>
  <si>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</si>
  <si>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</si>
  <si>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</si>
  <si>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</si>
  <si>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</si>
  <si>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</si>
  <si>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</si>
  <si>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</si>
  <si>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</si>
  <si>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</si>
  <si>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</si>
  <si>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</si>
  <si>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</si>
  <si>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</si>
  <si>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</si>
  <si>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</si>
  <si>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</si>
  <si>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</si>
  <si>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</si>
  <si>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</si>
  <si>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</si>
  <si>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</si>
  <si>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</si>
  <si>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</si>
  <si>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</si>
  <si>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</si>
  <si>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</si>
  <si>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</si>
  <si>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</si>
  <si>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</si>
  <si>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</si>
  <si>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</si>
  <si>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</si>
  <si>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</si>
  <si>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</si>
  <si>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</si>
  <si>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</si>
  <si>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</si>
  <si>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</si>
  <si>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</si>
  <si>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</si>
  <si>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</si>
  <si>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</si>
  <si>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</si>
  <si>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</si>
  <si>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</si>
  <si>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</si>
  <si>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</si>
  <si>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</si>
  <si>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</si>
  <si>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</si>
  <si>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</si>
  <si>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</si>
  <si>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</si>
  <si>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</si>
  <si>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</si>
  <si>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</si>
  <si>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</si>
  <si>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</si>
  <si>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</si>
  <si>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</si>
  <si>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</si>
  <si>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</si>
  <si>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</si>
  <si>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</si>
  <si>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</si>
  <si>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</si>
  <si>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</si>
  <si>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</si>
  <si>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</si>
  <si>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</si>
  <si>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</si>
  <si>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</si>
  <si>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</si>
  <si>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</si>
  <si>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</si>
  <si>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</si>
  <si>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</si>
  <si>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</si>
  <si>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</si>
  <si>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</si>
  <si>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</si>
  <si>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</si>
  <si>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</si>
  <si>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</si>
  <si>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</si>
  <si>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</si>
  <si>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</si>
  <si>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</si>
  <si>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</si>
  <si>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</si>
  <si>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</si>
  <si>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</si>
  <si>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</si>
  <si>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</si>
  <si>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</si>
  <si>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</si>
  <si>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</si>
  <si>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</si>
  <si>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</si>
  <si>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</si>
  <si>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</si>
  <si>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</si>
  <si>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</si>
  <si>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</si>
  <si>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</si>
  <si>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</si>
  <si>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</si>
  <si>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</si>
  <si>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</si>
  <si>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</si>
  <si>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</si>
  <si>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</si>
  <si>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</si>
  <si>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</si>
  <si>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</si>
  <si>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</si>
  <si>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</si>
  <si>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</si>
  <si>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</si>
  <si>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</si>
  <si>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</si>
  <si>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</si>
  <si>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</si>
  <si>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</si>
  <si>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</si>
  <si>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</si>
  <si>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</si>
  <si>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</si>
  <si>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</si>
  <si>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</si>
  <si>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</si>
  <si>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</si>
  <si>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</si>
  <si>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</si>
  <si>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</si>
  <si>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</si>
  <si>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</si>
  <si>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</si>
  <si>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</si>
  <si>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</si>
  <si>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</si>
  <si>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</si>
  <si>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</si>
  <si>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</si>
  <si>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</si>
  <si>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</si>
  <si>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</si>
  <si>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</si>
  <si>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</si>
  <si>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</si>
  <si>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</si>
  <si>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</si>
  <si>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</si>
  <si>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</si>
  <si>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</si>
  <si>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</si>
  <si>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</si>
  <si>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</si>
  <si>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</si>
  <si>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</si>
  <si>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</si>
  <si>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</si>
  <si>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</si>
  <si>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</si>
  <si>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</si>
  <si>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</si>
  <si>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</si>
  <si>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</si>
  <si>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</si>
  <si>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</si>
  <si>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</si>
  <si>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</si>
  <si>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</si>
  <si>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</si>
  <si>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</si>
  <si>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</si>
  <si>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</si>
  <si>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</si>
  <si>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</si>
  <si>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</si>
  <si>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</si>
  <si>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</si>
  <si>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</si>
  <si>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</si>
  <si>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</si>
  <si>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</si>
  <si>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</si>
  <si>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</si>
  <si>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</si>
  <si>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</si>
  <si>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</si>
  <si>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</si>
  <si>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</si>
  <si>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</si>
  <si>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</si>
  <si>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</si>
  <si>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</si>
  <si>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</si>
  <si>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</si>
  <si>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</si>
  <si>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</si>
  <si>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</si>
  <si>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</si>
  <si>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</si>
  <si>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</si>
  <si>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</si>
  <si>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</si>
  <si>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</si>
  <si>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</si>
  <si>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</si>
  <si>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</si>
  <si>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</si>
  <si>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</si>
  <si>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</si>
  <si>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</si>
  <si>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</si>
  <si>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</si>
  <si>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</si>
  <si>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</si>
  <si>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</si>
  <si>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</si>
  <si>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</si>
  <si>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</si>
  <si>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</si>
  <si>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</si>
  <si>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</si>
  <si>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</si>
  <si>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</si>
  <si>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</si>
  <si>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</si>
  <si>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</si>
  <si>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</si>
  <si>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</si>
  <si>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</si>
  <si>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</si>
  <si>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</si>
  <si>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</si>
  <si>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</si>
  <si>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</si>
  <si>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</si>
  <si>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</si>
  <si>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</si>
  <si>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</si>
  <si>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</si>
  <si>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</si>
  <si>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</si>
  <si>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</si>
  <si>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</si>
  <si>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</si>
  <si>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</si>
  <si>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</si>
  <si>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</si>
  <si>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</si>
  <si>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</si>
  <si>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</si>
  <si>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</si>
  <si>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</si>
  <si>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</si>
  <si>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</si>
  <si>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</si>
  <si>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</si>
  <si>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</si>
  <si>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</si>
  <si>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</si>
  <si>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</si>
  <si>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</si>
  <si>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</si>
  <si>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</si>
  <si>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</si>
  <si>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</si>
  <si>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</si>
  <si>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</si>
  <si>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</si>
  <si>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</si>
  <si>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</si>
  <si>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</si>
  <si>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</si>
  <si>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</si>
  <si>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</si>
  <si>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</si>
  <si>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</si>
  <si>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</si>
  <si>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</si>
  <si>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</si>
  <si>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</si>
  <si>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</si>
  <si>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</si>
  <si>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</si>
  <si>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</si>
  <si>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</si>
  <si>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</si>
  <si>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</si>
  <si>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</si>
  <si>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</si>
  <si>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</si>
  <si>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</si>
  <si>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</si>
  <si>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</si>
  <si>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</si>
  <si>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</si>
  <si>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</si>
  <si>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</si>
  <si>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</si>
  <si>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</si>
  <si>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</si>
  <si>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</si>
  <si>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</si>
  <si>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</si>
  <si>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</si>
  <si>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</si>
  <si>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</si>
  <si>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</si>
  <si>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</si>
  <si>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</si>
  <si>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</si>
  <si>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</si>
  <si>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</si>
  <si>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</si>
  <si>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</si>
  <si>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</si>
  <si>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</si>
  <si>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</si>
  <si>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</si>
  <si>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</si>
  <si>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</si>
  <si>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</si>
  <si>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</si>
  <si>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</si>
  <si>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</si>
  <si>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</si>
  <si>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</si>
  <si>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</si>
  <si>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</si>
  <si>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</si>
  <si>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</si>
  <si>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</si>
  <si>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</si>
  <si>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</si>
  <si>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</si>
  <si>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</si>
  <si>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</si>
  <si>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</si>
  <si>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</si>
  <si>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</si>
  <si>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</si>
  <si>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</si>
  <si>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</si>
  <si>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</si>
  <si>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</si>
  <si>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</si>
  <si>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</si>
  <si>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</si>
  <si>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</si>
  <si>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</si>
  <si>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</si>
  <si>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</si>
  <si>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</si>
  <si>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</si>
  <si>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</si>
  <si>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</si>
  <si>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</si>
  <si>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</si>
  <si>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</si>
  <si>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</si>
  <si>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</si>
  <si>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</si>
  <si>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</si>
  <si>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</si>
  <si>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</si>
  <si>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</si>
  <si>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</si>
  <si>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</si>
  <si>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</si>
  <si>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</si>
  <si>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</si>
  <si>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</si>
  <si>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</si>
  <si>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</si>
  <si>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</si>
  <si>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</si>
  <si>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</si>
  <si>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</si>
  <si>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</si>
  <si>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</si>
  <si>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</si>
  <si>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</si>
  <si>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</si>
  <si>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</si>
  <si>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</si>
  <si>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</si>
  <si>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</si>
  <si>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</si>
  <si>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</si>
  <si>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</si>
  <si>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</si>
  <si>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</si>
  <si>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</si>
  <si>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</si>
  <si>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</si>
  <si>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</si>
  <si>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</si>
  <si>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</si>
  <si>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</si>
  <si>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</si>
  <si>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</si>
  <si>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</si>
  <si>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</si>
  <si>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</si>
  <si>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</si>
  <si>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</si>
  <si>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</si>
  <si>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</si>
  <si>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</si>
  <si>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</si>
  <si>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</si>
  <si>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</si>
  <si>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</si>
  <si>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</si>
  <si>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</si>
  <si>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</si>
  <si>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</si>
  <si>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</si>
  <si>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</si>
  <si>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</si>
  <si>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</si>
  <si>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</si>
  <si>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</si>
  <si>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</si>
  <si>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</si>
  <si>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</si>
  <si>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</si>
  <si>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</si>
  <si>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</si>
  <si>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</si>
  <si>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</si>
  <si>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</si>
  <si>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</si>
  <si>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</si>
  <si>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</si>
  <si>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</si>
  <si>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</si>
  <si>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</si>
  <si>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</si>
  <si>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</si>
  <si>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</si>
  <si>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</si>
  <si>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</si>
  <si>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</si>
  <si>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</si>
  <si>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</si>
  <si>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</si>
  <si>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</si>
  <si>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</si>
  <si>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</si>
  <si>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</si>
  <si>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</si>
  <si>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</si>
  <si>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</si>
  <si>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</si>
  <si>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</si>
  <si>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</si>
  <si>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</si>
  <si>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</si>
  <si>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</si>
  <si>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</si>
  <si>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</si>
  <si>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</si>
  <si>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</si>
  <si>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</si>
  <si>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</si>
  <si>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</si>
  <si>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</si>
  <si>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</si>
  <si>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</si>
  <si>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</si>
  <si>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</si>
  <si>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</si>
  <si>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</si>
  <si>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</si>
  <si>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</si>
  <si>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</si>
  <si>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</si>
  <si>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</si>
  <si>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</si>
  <si>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</si>
  <si>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</si>
  <si>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</si>
  <si>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</si>
  <si>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</si>
  <si>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</si>
  <si>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</si>
  <si>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</si>
  <si>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</si>
  <si>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</si>
  <si>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</si>
  <si>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</si>
  <si>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</si>
  <si>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</si>
  <si>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</si>
  <si>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</si>
  <si>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</si>
  <si>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</si>
  <si>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</si>
  <si>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</si>
  <si>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</si>
  <si>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</si>
  <si>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</si>
  <si>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</si>
  <si>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</si>
  <si>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</si>
  <si>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</si>
  <si>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</si>
  <si>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</si>
  <si>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</si>
  <si>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</si>
  <si>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</si>
  <si>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</si>
  <si>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</si>
  <si>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</si>
  <si>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</si>
  <si>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</si>
  <si>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</si>
  <si>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</si>
  <si>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</si>
  <si>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</si>
  <si>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</si>
  <si>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</si>
  <si>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</si>
  <si>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</si>
  <si>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</si>
  <si>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</si>
  <si>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</si>
  <si>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</si>
  <si>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</si>
  <si>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</si>
  <si>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</si>
  <si>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</si>
  <si>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</si>
  <si>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</si>
  <si>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</si>
  <si>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</si>
  <si>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</si>
  <si>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</si>
  <si>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</si>
  <si>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</si>
  <si>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</si>
  <si>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</si>
  <si>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</si>
  <si>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</si>
  <si>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</si>
  <si>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</si>
  <si>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</si>
  <si>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</si>
  <si>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</si>
  <si>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</si>
  <si>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</si>
  <si>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</si>
  <si>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</si>
  <si>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</si>
  <si>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</si>
  <si>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</si>
  <si>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</si>
  <si>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</si>
  <si>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</si>
  <si>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</si>
  <si>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</si>
  <si>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</si>
  <si>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</si>
  <si>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</si>
  <si>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</si>
  <si>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</si>
  <si>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</si>
  <si>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</si>
  <si>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</si>
  <si>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</si>
  <si>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</si>
  <si>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</si>
  <si>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</si>
  <si>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</si>
  <si>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</si>
  <si>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</si>
  <si>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</si>
  <si>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</si>
  <si>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</si>
  <si>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</si>
  <si>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</si>
  <si>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</si>
  <si>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</si>
  <si>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</si>
  <si>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</si>
  <si>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</si>
  <si>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</si>
  <si>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</si>
  <si>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</si>
  <si>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</si>
  <si>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</si>
  <si>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</si>
  <si>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</si>
  <si>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</si>
  <si>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</si>
  <si>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</si>
  <si>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</si>
  <si>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</si>
  <si>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</si>
  <si>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</si>
  <si>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</si>
  <si>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</si>
  <si>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</si>
  <si>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</si>
  <si>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</si>
  <si>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</si>
  <si>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</si>
  <si>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</si>
  <si>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</si>
  <si>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</si>
  <si>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</si>
  <si>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</si>
  <si>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</si>
  <si>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</si>
  <si>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</si>
  <si>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</si>
  <si>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</si>
  <si>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</si>
  <si>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</si>
  <si>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</si>
  <si>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</si>
  <si>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</si>
  <si>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</si>
  <si>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</si>
  <si>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</si>
  <si>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</si>
  <si>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</si>
  <si>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</si>
  <si>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</si>
  <si>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</si>
  <si>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</si>
  <si>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</si>
  <si>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</si>
  <si>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</si>
  <si>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</si>
  <si>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</si>
  <si>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</si>
  <si>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</si>
  <si>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</si>
  <si>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</si>
  <si>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</si>
  <si>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</si>
  <si>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</si>
  <si>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</si>
  <si>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</si>
  <si>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</si>
  <si>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</si>
  <si>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</si>
  <si>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</si>
  <si>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</si>
  <si>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</si>
  <si>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</si>
  <si>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</si>
  <si>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</si>
  <si>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</si>
  <si>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</si>
  <si>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</si>
  <si>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</si>
  <si>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</si>
  <si>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</si>
  <si>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</si>
  <si>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</si>
  <si>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</si>
  <si>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</si>
  <si>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</si>
  <si>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</si>
  <si>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</si>
  <si>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</si>
  <si>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</si>
  <si>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</si>
  <si>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</si>
  <si>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</si>
  <si>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</si>
  <si>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</si>
  <si>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</si>
  <si>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</si>
  <si>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</si>
  <si>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</si>
  <si>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</si>
  <si>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</si>
  <si>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</si>
  <si>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</si>
  <si>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</si>
  <si>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</si>
  <si>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</si>
  <si>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</si>
  <si>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</si>
  <si>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</si>
  <si>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</si>
  <si>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</si>
  <si>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</si>
  <si>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</si>
  <si>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</si>
  <si>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</si>
  <si>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</si>
  <si>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</si>
  <si>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</si>
  <si>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</si>
  <si>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</si>
  <si>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</si>
  <si>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</si>
  <si>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</si>
  <si>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</si>
  <si>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</si>
  <si>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</si>
  <si>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</si>
  <si>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</si>
  <si>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</si>
  <si>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</si>
  <si>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</si>
  <si>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</si>
  <si>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</si>
  <si>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</si>
  <si>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</si>
  <si>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</si>
  <si>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</si>
  <si>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</si>
  <si>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</si>
  <si>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</si>
  <si>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</si>
  <si>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</si>
  <si>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</si>
  <si>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</si>
  <si>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</si>
  <si>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</si>
  <si>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</si>
  <si>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</si>
  <si>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</si>
  <si>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</si>
  <si>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</si>
  <si>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</si>
  <si>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</si>
  <si>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</si>
  <si>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</si>
  <si>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</si>
  <si>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</si>
  <si>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</si>
  <si>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</si>
  <si>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</si>
  <si>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</si>
  <si>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</si>
  <si>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</si>
  <si>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</si>
  <si>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</si>
  <si>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</si>
  <si>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</si>
  <si>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</si>
  <si>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</si>
  <si>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</si>
  <si>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</si>
  <si>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</si>
  <si>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</si>
  <si>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</si>
  <si>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</si>
  <si>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</si>
  <si>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</si>
  <si>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</si>
  <si>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</si>
  <si>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</si>
  <si>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</si>
  <si>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</si>
  <si>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</si>
  <si>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</si>
  <si>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</si>
  <si>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</si>
  <si>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</si>
  <si>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</si>
  <si>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</si>
  <si>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</si>
  <si>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</si>
  <si>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</si>
  <si>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</si>
  <si>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</si>
  <si>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</si>
  <si>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</si>
  <si>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</si>
  <si>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</si>
  <si>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</si>
  <si>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</si>
  <si>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</si>
  <si>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</si>
  <si>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</si>
  <si>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</si>
  <si>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</si>
  <si>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</si>
  <si>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</si>
  <si>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</si>
  <si>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</si>
  <si>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</si>
  <si>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</si>
  <si>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</si>
  <si>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</si>
  <si>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</si>
  <si>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</si>
  <si>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</si>
  <si>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</si>
  <si>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</si>
  <si>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</si>
  <si>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</si>
  <si>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</si>
  <si>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</si>
  <si>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</si>
  <si>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</si>
  <si>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</si>
  <si>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</si>
  <si>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</si>
  <si>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</si>
  <si>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</si>
  <si>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</si>
  <si>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</si>
  <si>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</si>
  <si>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</si>
  <si>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</si>
  <si>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</si>
  <si>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</si>
  <si>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</si>
  <si>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</si>
  <si>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</si>
  <si>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</si>
  <si>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</si>
  <si>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</si>
  <si>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</si>
  <si>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</si>
  <si>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</si>
  <si>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</si>
  <si>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</si>
  <si>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</si>
  <si>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</si>
  <si>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</si>
  <si>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</si>
  <si>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</si>
  <si>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</si>
  <si>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</si>
  <si>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</si>
  <si>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</si>
  <si>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</si>
  <si>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</si>
  <si>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</si>
  <si>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</si>
  <si>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</si>
  <si>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</si>
  <si>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</si>
  <si>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</si>
  <si>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</si>
  <si>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</si>
  <si>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</si>
  <si>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</si>
  <si>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</si>
  <si>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</si>
  <si>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</si>
  <si>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</si>
  <si>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</si>
  <si>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</si>
  <si>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</si>
  <si>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</si>
  <si>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</si>
  <si>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</si>
  <si>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</si>
  <si>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</si>
  <si>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</si>
  <si>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</si>
  <si>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</si>
  <si>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</si>
  <si>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</si>
  <si>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</si>
  <si>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</si>
  <si>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</si>
  <si>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</si>
  <si>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</si>
  <si>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</si>
  <si>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</si>
  <si>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</si>
  <si>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</si>
  <si>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</si>
  <si>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</si>
  <si>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</si>
  <si>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</si>
  <si>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</si>
  <si>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</si>
  <si>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</si>
  <si>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</si>
  <si>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</si>
  <si>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</si>
  <si>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</si>
  <si>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</si>
  <si>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</si>
  <si>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</si>
  <si>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</si>
  <si>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</si>
  <si>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</si>
  <si>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</si>
  <si>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</si>
  <si>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</si>
  <si>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</si>
  <si>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</si>
  <si>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</si>
  <si>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</si>
  <si>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</si>
  <si>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</si>
  <si>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</si>
  <si>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</si>
  <si>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</si>
  <si>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</si>
  <si>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</si>
  <si>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</si>
  <si>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</si>
  <si>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</si>
  <si>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</si>
  <si>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</si>
  <si>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</si>
  <si>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</si>
  <si>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</si>
  <si>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</si>
  <si>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</si>
  <si>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</si>
  <si>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</si>
  <si>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</si>
  <si>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</si>
  <si>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</si>
  <si>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</si>
  <si>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</si>
  <si>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</si>
  <si>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</si>
  <si>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</si>
  <si>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</si>
  <si>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</si>
  <si>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</si>
  <si>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</si>
  <si>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</si>
  <si>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</si>
  <si>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</si>
  <si>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</si>
  <si>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</si>
  <si>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</si>
  <si>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</si>
  <si>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</si>
  <si>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</si>
  <si>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</si>
  <si>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</si>
  <si>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</si>
  <si>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</si>
  <si>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</si>
  <si>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</si>
  <si>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</si>
  <si>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</si>
  <si>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</si>
  <si>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</si>
  <si>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</si>
  <si>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</si>
  <si>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</si>
  <si>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</si>
  <si>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</si>
  <si>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</si>
  <si>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</si>
  <si>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</si>
  <si>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</si>
  <si>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</si>
  <si>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</si>
  <si>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</si>
  <si>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</si>
  <si>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</si>
  <si>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</si>
  <si>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</si>
  <si>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</si>
  <si>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</si>
  <si>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</si>
  <si>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</si>
  <si>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</si>
  <si>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</si>
  <si>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</si>
  <si>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</si>
  <si>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</si>
  <si>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</si>
  <si>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</si>
  <si>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</si>
  <si>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</si>
  <si>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</si>
  <si>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</si>
  <si>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</si>
  <si>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</si>
  <si>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</si>
  <si>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</si>
  <si>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</si>
  <si>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</si>
  <si>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</si>
  <si>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</si>
  <si>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</si>
  <si>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</si>
  <si>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</si>
  <si>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</si>
  <si>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</si>
  <si>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</si>
  <si>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</si>
  <si>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</si>
  <si>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</si>
  <si>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</si>
  <si>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</si>
  <si>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</si>
  <si>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</si>
  <si>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</si>
  <si>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</si>
  <si>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</si>
  <si>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</si>
  <si>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</si>
  <si>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</si>
  <si>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</si>
  <si>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</si>
  <si>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</si>
  <si>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</si>
  <si>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</si>
  <si>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</si>
  <si>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</si>
  <si>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</si>
  <si>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</si>
  <si>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</si>
  <si>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</si>
  <si>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</si>
  <si>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</si>
  <si>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</si>
  <si>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</si>
  <si>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</si>
  <si>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</si>
  <si>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</si>
  <si>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</si>
  <si>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</si>
  <si>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</si>
  <si>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</si>
  <si>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</si>
  <si>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</si>
  <si>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</si>
  <si>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</si>
  <si>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</si>
  <si>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</si>
  <si>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</si>
  <si>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</si>
  <si>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</si>
  <si>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</si>
  <si>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</si>
  <si>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</si>
  <si>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</si>
  <si>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</si>
  <si>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</si>
  <si>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</si>
  <si>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</si>
  <si>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</si>
  <si>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</si>
  <si>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</si>
  <si>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</si>
  <si>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</si>
  <si>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</si>
  <si>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</si>
  <si>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</si>
  <si>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</si>
  <si>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</si>
  <si>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</si>
  <si>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</si>
  <si>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</si>
  <si>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</si>
  <si>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</si>
  <si>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</si>
  <si>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</si>
  <si>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</si>
  <si>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</si>
  <si>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</si>
  <si>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</si>
  <si>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</si>
  <si>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</si>
  <si>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</si>
  <si>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</si>
  <si>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</si>
  <si>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</si>
  <si>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</si>
  <si>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</si>
  <si>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</si>
  <si>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</si>
  <si>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</si>
  <si>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</si>
  <si>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</si>
  <si>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</si>
  <si>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</si>
  <si>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</si>
  <si>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</si>
  <si>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</si>
  <si>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</si>
  <si>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</si>
  <si>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</si>
  <si>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</si>
  <si>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</si>
  <si>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</si>
  <si>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</si>
  <si>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</si>
  <si>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</si>
  <si>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</si>
  <si>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</si>
  <si>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</si>
  <si>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</si>
  <si>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</si>
  <si>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</si>
  <si>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</si>
  <si>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</si>
  <si>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</si>
  <si>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</si>
  <si>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</si>
  <si>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</si>
  <si>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</si>
  <si>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</si>
  <si>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</si>
  <si>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</si>
  <si>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</si>
  <si>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</si>
  <si>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</si>
  <si>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</si>
  <si>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</si>
  <si>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</si>
  <si>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</si>
  <si>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</si>
  <si>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</si>
  <si>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</si>
  <si>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</si>
  <si>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</si>
  <si>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</si>
  <si>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</si>
  <si>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</si>
  <si>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</si>
  <si>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</si>
  <si>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</si>
  <si>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</si>
  <si>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</si>
  <si>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</si>
  <si>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</si>
  <si>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</si>
  <si>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</si>
  <si>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</si>
  <si>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</si>
  <si>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</si>
  <si>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</si>
  <si>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</si>
  <si>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</si>
  <si>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</si>
  <si>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</si>
  <si>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</si>
  <si>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</si>
  <si>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</si>
  <si>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</si>
  <si>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</si>
  <si>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</si>
  <si>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</si>
  <si>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</si>
  <si>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</si>
  <si>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</si>
  <si>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</si>
  <si>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</si>
  <si>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</si>
  <si>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</si>
  <si>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</si>
  <si>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</si>
  <si>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</si>
  <si>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</si>
  <si>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</si>
  <si>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</si>
  <si>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</si>
  <si>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</si>
  <si>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</si>
  <si>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</si>
  <si>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</si>
  <si>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</si>
  <si>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</si>
  <si>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</si>
  <si>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</si>
  <si>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</si>
  <si>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</si>
  <si>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</si>
  <si>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</si>
  <si>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</si>
  <si>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</si>
  <si>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</si>
  <si>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</si>
  <si>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</si>
  <si>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</si>
  <si>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</si>
  <si>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</si>
  <si>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</si>
  <si>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</si>
  <si>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</si>
  <si>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</si>
  <si>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</si>
  <si>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</si>
  <si>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</si>
  <si>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</si>
  <si>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</si>
  <si>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</si>
  <si>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</si>
  <si>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</si>
  <si>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</si>
  <si>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</si>
  <si>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</si>
  <si>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</si>
  <si>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</si>
  <si>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</si>
  <si>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</si>
  <si>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</si>
  <si>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</si>
  <si>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</si>
  <si>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</si>
  <si>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</si>
  <si>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</si>
  <si>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</si>
  <si>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</si>
  <si>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</si>
  <si>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</si>
  <si>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</si>
  <si>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</si>
  <si>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</si>
  <si>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</si>
  <si>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</si>
  <si>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</si>
  <si>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</si>
  <si>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</si>
  <si>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</si>
  <si>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</si>
  <si>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</si>
  <si>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</si>
  <si>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</si>
  <si>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</si>
  <si>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</si>
  <si>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</si>
  <si>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</si>
  <si>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</si>
  <si>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</si>
  <si>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</si>
  <si>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</si>
  <si>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</si>
  <si>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</si>
  <si>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</si>
  <si>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</si>
  <si>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</si>
  <si>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</si>
  <si>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</si>
  <si>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</si>
  <si>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</si>
  <si>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</si>
  <si>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</si>
  <si>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</si>
  <si>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</si>
  <si>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</si>
  <si>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</si>
  <si>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</si>
  <si>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</si>
  <si>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</si>
  <si>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</si>
  <si>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</si>
  <si>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</si>
  <si>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</si>
  <si>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</si>
  <si>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</si>
  <si>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</si>
  <si>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</si>
  <si>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</si>
  <si>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</si>
  <si>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</si>
  <si>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</si>
  <si>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</si>
  <si>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</si>
  <si>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</si>
  <si>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</si>
  <si>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</si>
  <si>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</si>
  <si>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</si>
  <si>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</si>
  <si>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</si>
  <si>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</si>
  <si>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</si>
  <si>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</si>
  <si>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</si>
  <si>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</si>
  <si>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</si>
  <si>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</si>
  <si>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</si>
  <si>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</si>
  <si>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</si>
  <si>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</si>
  <si>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</si>
  <si>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</si>
  <si>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</si>
  <si>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</si>
  <si>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</si>
  <si>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</si>
  <si>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</si>
  <si>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</si>
  <si>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</si>
  <si>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</si>
  <si>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</si>
  <si>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</si>
  <si>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</si>
  <si>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</si>
  <si>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</si>
  <si>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</si>
  <si>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</si>
  <si>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</si>
  <si>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</si>
  <si>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</si>
  <si>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</si>
  <si>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</si>
  <si>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</si>
  <si>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</si>
  <si>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</si>
  <si>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</si>
  <si>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</si>
  <si>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</si>
  <si>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</si>
  <si>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</si>
  <si>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</si>
  <si>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</si>
  <si>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</si>
  <si>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</si>
  <si>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</si>
  <si>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</si>
  <si>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</si>
  <si>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</si>
  <si>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</si>
  <si>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</si>
  <si>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</si>
  <si>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</si>
  <si>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</si>
  <si>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</si>
  <si>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</si>
  <si>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</si>
  <si>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</si>
  <si>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</si>
  <si>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</si>
  <si>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</si>
  <si>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</si>
  <si>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</si>
  <si>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</si>
  <si>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</si>
  <si>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</si>
  <si>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</si>
  <si>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</si>
  <si>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</si>
  <si>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</si>
  <si>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</si>
  <si>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</si>
  <si>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</si>
  <si>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</si>
  <si>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</si>
  <si>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</si>
  <si>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</si>
  <si>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</si>
  <si>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</si>
  <si>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</si>
  <si>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</si>
  <si>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</si>
  <si>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</si>
  <si>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</si>
  <si>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</si>
  <si>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</si>
  <si>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</si>
  <si>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</si>
  <si>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</si>
  <si>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</si>
  <si>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</si>
  <si>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</si>
  <si>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</si>
  <si>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</si>
  <si>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</si>
  <si>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</si>
  <si>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</si>
  <si>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</si>
  <si>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</si>
  <si>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</si>
  <si>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</si>
  <si>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</si>
  <si>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</si>
  <si>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</si>
  <si>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</si>
  <si>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</si>
  <si>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</si>
  <si>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</si>
  <si>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</si>
  <si>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</si>
  <si>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</si>
  <si>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</si>
  <si>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</si>
  <si>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</si>
  <si>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</si>
  <si>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</si>
  <si>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</si>
  <si>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</si>
  <si>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</si>
  <si>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</si>
  <si>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</si>
  <si>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</si>
  <si>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</si>
  <si>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</si>
  <si>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</si>
  <si>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</si>
  <si>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</si>
  <si>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</si>
  <si>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</si>
  <si>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</si>
  <si>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</si>
  <si>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</si>
  <si>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</si>
  <si>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</si>
  <si>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</si>
  <si>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</si>
  <si>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</si>
  <si>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</si>
  <si>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</si>
  <si>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</si>
  <si>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</si>
  <si>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</si>
  <si>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</si>
  <si>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</si>
  <si>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</si>
  <si>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</si>
  <si>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</si>
  <si>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</si>
  <si>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</si>
  <si>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</si>
  <si>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</si>
  <si>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</si>
  <si>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</si>
  <si>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</si>
  <si>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</si>
  <si>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</si>
  <si>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</si>
  <si>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</si>
  <si>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</si>
  <si>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</si>
  <si>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</si>
  <si>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</si>
  <si>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</si>
  <si>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</si>
  <si>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</si>
  <si>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</si>
  <si>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</si>
  <si>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</si>
  <si>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</si>
  <si>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</si>
  <si>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</si>
  <si>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</si>
  <si>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</si>
  <si>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</si>
  <si>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</si>
  <si>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</si>
  <si>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</si>
  <si>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</si>
  <si>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</si>
  <si>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</si>
  <si>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</si>
  <si>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</si>
  <si>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</si>
  <si>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</si>
  <si>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</si>
  <si>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</si>
  <si>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</si>
  <si>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</si>
  <si>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</si>
  <si>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</si>
  <si>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</si>
  <si>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</si>
  <si>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</si>
  <si>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</si>
  <si>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</si>
  <si>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</si>
  <si>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</si>
  <si>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</si>
  <si>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</si>
  <si>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</si>
  <si>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</si>
  <si>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</si>
  <si>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</si>
  <si>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</si>
  <si>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</si>
  <si>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</si>
  <si>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</si>
  <si>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</si>
  <si>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</si>
  <si>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</si>
  <si>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</si>
  <si>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</si>
  <si>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</si>
  <si>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</si>
  <si>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</si>
  <si>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</si>
  <si>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</si>
  <si>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</si>
  <si>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</si>
  <si>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</si>
  <si>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</si>
  <si>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</si>
  <si>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</si>
  <si>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</si>
  <si>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</si>
  <si>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</si>
  <si>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</si>
  <si>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</si>
  <si>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</si>
  <si>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</si>
  <si>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</si>
  <si>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</si>
  <si>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</si>
  <si>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</si>
  <si>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</si>
  <si>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</si>
  <si>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</si>
  <si>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</si>
  <si>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</si>
  <si>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</si>
  <si>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</si>
  <si>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</si>
  <si>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</si>
  <si>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</si>
  <si>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</si>
  <si>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</si>
  <si>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</si>
  <si>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</si>
  <si>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</si>
  <si>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</si>
  <si>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</si>
  <si>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</si>
  <si>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</si>
  <si>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</si>
  <si>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</si>
  <si>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</si>
  <si>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</si>
  <si>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</si>
  <si>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</si>
  <si>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</si>
  <si>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</si>
  <si>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</si>
  <si>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</si>
  <si>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</si>
  <si>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</si>
  <si>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</si>
  <si>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</si>
  <si>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</si>
  <si>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</si>
  <si>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</si>
  <si>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</si>
  <si>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</si>
  <si>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</si>
  <si>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</si>
  <si>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</si>
  <si>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</si>
  <si>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</si>
  <si>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</si>
  <si>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</si>
  <si>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</si>
  <si>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</si>
  <si>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</si>
  <si>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</si>
  <si>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</si>
  <si>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</si>
  <si>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</si>
  <si>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</si>
  <si>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</si>
  <si>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</si>
  <si>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</si>
  <si>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</si>
  <si>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</si>
  <si>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</si>
  <si>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</si>
  <si>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</si>
  <si>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</si>
  <si>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</si>
  <si>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</si>
  <si>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</si>
  <si>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</si>
  <si>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</si>
  <si>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</si>
  <si>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</si>
  <si>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</si>
  <si>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</si>
  <si>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</si>
  <si>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</si>
  <si>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</si>
  <si>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</si>
  <si>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</si>
  <si>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</si>
  <si>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</si>
  <si>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</si>
  <si>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</si>
  <si>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</si>
  <si>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</si>
  <si>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</si>
  <si>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</si>
  <si>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</si>
  <si>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</si>
  <si>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</si>
  <si>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</si>
  <si>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</si>
  <si>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</si>
  <si>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</si>
  <si>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</si>
  <si>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</si>
  <si>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</si>
  <si>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</si>
  <si>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</si>
  <si>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</si>
  <si>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</si>
  <si>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</si>
  <si>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</si>
  <si>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</si>
  <si>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</si>
  <si>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</si>
  <si>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</si>
  <si>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</si>
  <si>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</si>
  <si>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</si>
  <si>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</si>
  <si>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</si>
  <si>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</si>
  <si>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</si>
  <si>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</si>
  <si>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</si>
  <si>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</si>
  <si>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</si>
  <si>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</si>
  <si>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</si>
  <si>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</si>
  <si>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</si>
  <si>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</si>
  <si>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</si>
  <si>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</si>
  <si>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</si>
  <si>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</si>
  <si>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</si>
  <si>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</si>
  <si>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</si>
  <si>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</si>
  <si>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</si>
  <si>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</si>
  <si>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</si>
  <si>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</si>
  <si>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</si>
  <si>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</si>
  <si>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</si>
  <si>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</si>
  <si>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</si>
  <si>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</si>
  <si>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</si>
  <si>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</si>
  <si>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</si>
  <si>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</si>
  <si>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</si>
  <si>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</si>
  <si>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</si>
  <si>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</si>
  <si>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</si>
  <si>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</si>
  <si>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</si>
  <si>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</si>
  <si>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</si>
  <si>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</si>
  <si>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</si>
  <si>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</si>
  <si>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</si>
  <si>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</si>
  <si>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</si>
  <si>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</si>
  <si>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</si>
  <si>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</si>
  <si>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</si>
  <si>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</si>
  <si>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</si>
  <si>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</si>
  <si>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</si>
  <si>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</si>
  <si>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</si>
  <si>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</si>
  <si>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</si>
  <si>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</si>
  <si>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</si>
  <si>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</si>
  <si>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</si>
  <si>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</si>
  <si>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</si>
  <si>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</si>
  <si>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</si>
  <si>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</si>
  <si>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</si>
  <si>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</si>
  <si>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</si>
  <si>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</si>
  <si>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</si>
  <si>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</si>
  <si>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</si>
  <si>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</si>
  <si>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</si>
  <si>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</si>
  <si>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</si>
  <si>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</si>
  <si>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</si>
  <si>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</si>
  <si>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</si>
  <si>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</si>
  <si>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</si>
  <si>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</si>
  <si>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</si>
  <si>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</si>
  <si>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</si>
  <si>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</si>
  <si>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</si>
  <si>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</si>
  <si>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</si>
  <si>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</si>
  <si>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</si>
  <si>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</si>
  <si>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</si>
  <si>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</si>
  <si>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</si>
  <si>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</si>
  <si>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</si>
  <si>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</si>
  <si>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</si>
  <si>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</si>
  <si>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</si>
  <si>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</si>
  <si>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</si>
  <si>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</si>
  <si>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</si>
  <si>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</si>
  <si>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</si>
  <si>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</si>
  <si>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</si>
  <si>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</si>
  <si>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</si>
  <si>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</si>
  <si>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</si>
  <si>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</si>
  <si>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</si>
  <si>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</si>
  <si>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</si>
  <si>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</si>
  <si>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</si>
  <si>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</si>
  <si>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</si>
  <si>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</si>
  <si>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</si>
  <si>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</si>
  <si>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</si>
  <si>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</si>
  <si>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</si>
  <si>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</si>
  <si>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</si>
  <si>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</si>
  <si>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</si>
  <si>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</si>
  <si>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</si>
  <si>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</si>
  <si>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</si>
  <si>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</si>
  <si>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</si>
  <si>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</si>
  <si>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</si>
  <si>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</si>
  <si>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</si>
  <si>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</si>
  <si>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</si>
  <si>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</si>
  <si>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</si>
  <si>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</si>
  <si>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</si>
  <si>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</si>
  <si>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</si>
  <si>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</si>
  <si>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</si>
  <si>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</si>
  <si>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</si>
  <si>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</si>
  <si>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</si>
  <si>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</si>
  <si>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</si>
  <si>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</si>
  <si>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</si>
  <si>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</si>
  <si>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</si>
  <si>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</si>
  <si>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</si>
  <si>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</si>
  <si>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</si>
  <si>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</si>
  <si>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</si>
  <si>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</si>
  <si>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</si>
  <si>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</si>
  <si>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</si>
  <si>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</si>
  <si>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</si>
  <si>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</si>
  <si>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</si>
  <si>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</si>
  <si>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</si>
  <si>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</si>
  <si>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</si>
  <si>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</si>
  <si>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</si>
  <si>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</si>
  <si>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</si>
  <si>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</si>
  <si>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</si>
  <si>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</si>
  <si>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</si>
  <si>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</si>
  <si>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</si>
  <si>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</si>
  <si>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</si>
  <si>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</si>
  <si>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</si>
  <si>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</si>
  <si>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</si>
  <si>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</si>
  <si>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</si>
  <si>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</si>
  <si>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</si>
  <si>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</si>
  <si>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</si>
  <si>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</si>
  <si>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</si>
  <si>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</si>
  <si>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</si>
  <si>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</si>
  <si>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</si>
  <si>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</si>
  <si>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</si>
  <si>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</si>
  <si>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</si>
  <si>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</si>
  <si>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</si>
  <si>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</si>
  <si>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</si>
  <si>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</si>
  <si>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</si>
  <si>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</si>
  <si>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</si>
  <si>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</si>
  <si>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</si>
  <si>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</si>
  <si>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</si>
  <si>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</si>
  <si>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</si>
  <si>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</si>
  <si>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</si>
  <si>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</si>
  <si>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</si>
  <si>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</si>
  <si>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</si>
  <si>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</si>
  <si>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</si>
  <si>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</si>
  <si>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</si>
  <si>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</si>
  <si>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</si>
  <si>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</si>
  <si>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</si>
  <si>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</si>
  <si>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</si>
  <si>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</si>
  <si>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</si>
  <si>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</si>
  <si>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</si>
  <si>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</si>
  <si>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</si>
  <si>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</si>
  <si>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</si>
  <si>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</si>
  <si>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</si>
  <si>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</si>
  <si>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</si>
  <si>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</si>
  <si>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</si>
  <si>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</si>
  <si>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</si>
  <si>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</si>
  <si>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</si>
  <si>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</si>
  <si>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</si>
  <si>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</si>
  <si>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</si>
  <si>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</si>
  <si>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</si>
  <si>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</si>
  <si>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</si>
  <si>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</si>
  <si>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</si>
  <si>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</si>
  <si>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</si>
  <si>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</si>
  <si>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</si>
  <si>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</si>
  <si>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</si>
  <si>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</si>
  <si>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</si>
  <si>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</si>
  <si>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</si>
  <si>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</si>
  <si>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</si>
  <si>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</si>
  <si>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</si>
  <si>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</si>
  <si>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</si>
  <si>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</si>
  <si>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</si>
  <si>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</si>
  <si>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</si>
  <si>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</si>
  <si>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</si>
  <si>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</si>
  <si>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</si>
  <si>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</si>
  <si>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</si>
  <si>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</si>
  <si>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</si>
  <si>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</si>
  <si>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</si>
  <si>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</si>
  <si>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</si>
  <si>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</si>
  <si>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</si>
  <si>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</si>
  <si>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</si>
  <si>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</si>
  <si>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</si>
  <si>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</si>
  <si>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</si>
  <si>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</si>
  <si>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</si>
  <si>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</si>
  <si>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</si>
  <si>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</si>
  <si>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</si>
  <si>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</si>
  <si>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</si>
  <si>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</si>
  <si>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</si>
  <si>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</si>
  <si>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</si>
  <si>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</si>
  <si>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</si>
  <si>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</si>
  <si>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</si>
  <si>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</si>
  <si>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</si>
  <si>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</si>
  <si>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</si>
  <si>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</si>
  <si>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</si>
  <si>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</si>
  <si>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</si>
  <si>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</si>
  <si>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</si>
  <si>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</si>
  <si>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</si>
  <si>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</si>
  <si>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</si>
  <si>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</si>
  <si>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</si>
  <si>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</si>
  <si>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</si>
  <si>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</si>
  <si>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</si>
  <si>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</si>
  <si>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</si>
  <si>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</si>
  <si>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</si>
  <si>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</si>
  <si>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</si>
  <si>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</si>
  <si>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</si>
  <si>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</si>
  <si>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</si>
  <si>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</si>
  <si>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</si>
  <si>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</si>
  <si>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</si>
  <si>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</si>
  <si>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</si>
  <si>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</si>
  <si>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</si>
  <si>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</si>
  <si>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</si>
  <si>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</si>
  <si>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</si>
  <si>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</si>
  <si>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</si>
  <si>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</si>
  <si>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</si>
  <si>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</si>
  <si>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</si>
  <si>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</si>
  <si>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</si>
  <si>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</si>
  <si>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</si>
  <si>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</si>
  <si>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</si>
  <si>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</si>
  <si>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</si>
  <si>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</si>
  <si>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</si>
  <si>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</si>
  <si>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</si>
  <si>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</si>
  <si>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</si>
  <si>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</si>
  <si>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</si>
  <si>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</si>
  <si>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</si>
  <si>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</si>
  <si>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</si>
  <si>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</si>
  <si>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</si>
  <si>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</si>
  <si>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</si>
  <si>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</si>
  <si>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</si>
  <si>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</si>
  <si>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</si>
  <si>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</si>
  <si>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</si>
  <si>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</si>
  <si>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</si>
  <si>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</si>
  <si>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</si>
  <si>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</si>
  <si>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</si>
  <si>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</si>
  <si>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</si>
  <si>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</si>
  <si>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</si>
  <si>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</si>
  <si>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</si>
  <si>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</si>
  <si>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</si>
  <si>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</si>
  <si>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</si>
  <si>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</si>
  <si>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</si>
  <si>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</si>
  <si>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</si>
  <si>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</si>
  <si>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</si>
  <si>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</si>
  <si>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</si>
  <si>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</si>
  <si>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</si>
  <si>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</si>
  <si>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</si>
  <si>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</si>
  <si>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</si>
  <si>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</si>
  <si>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</si>
  <si>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</si>
  <si>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</si>
  <si>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</si>
  <si>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</si>
  <si>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</si>
  <si>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</si>
  <si>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</si>
  <si>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</si>
  <si>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</si>
  <si>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</si>
  <si>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</si>
  <si>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</si>
  <si>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</si>
  <si>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</si>
  <si>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</si>
  <si>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</si>
  <si>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</si>
  <si>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</si>
  <si>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</si>
  <si>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</si>
  <si>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</si>
  <si>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</si>
  <si>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</si>
  <si>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</si>
  <si>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</si>
  <si>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</si>
  <si>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</si>
  <si>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</si>
  <si>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</si>
  <si>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</si>
  <si>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</si>
  <si>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</si>
  <si>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</si>
  <si>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</si>
  <si>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</si>
  <si>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</si>
  <si>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</si>
  <si>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</si>
  <si>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</si>
  <si>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</si>
  <si>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</si>
  <si>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</si>
  <si>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</si>
  <si>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</si>
  <si>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</si>
  <si>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</si>
  <si>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</si>
  <si>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</si>
  <si>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</si>
  <si>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</si>
  <si>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</si>
  <si>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</si>
  <si>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</si>
  <si>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</si>
  <si>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</si>
  <si>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</si>
  <si>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</si>
  <si>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</si>
  <si>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</si>
  <si>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</si>
  <si>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</si>
  <si>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</si>
  <si>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</si>
  <si>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</si>
  <si>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</si>
  <si>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</si>
  <si>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</si>
  <si>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</si>
  <si>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</si>
  <si>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</si>
  <si>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</si>
  <si>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</si>
  <si>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</si>
  <si>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</si>
  <si>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</si>
  <si>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</si>
  <si>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</si>
  <si>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</si>
  <si>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</si>
  <si>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</si>
  <si>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</si>
  <si>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</si>
  <si>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</si>
  <si>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</si>
  <si>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</si>
  <si>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</si>
  <si>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</si>
  <si>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</si>
  <si>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</si>
  <si>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</si>
  <si>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</si>
  <si>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</si>
  <si>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</si>
  <si>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</si>
  <si>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</si>
  <si>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</si>
  <si>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</si>
  <si>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</si>
  <si>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</si>
  <si>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</si>
  <si>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</si>
  <si>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</si>
  <si>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</si>
  <si>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</si>
  <si>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</si>
  <si>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</si>
  <si>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</si>
  <si>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</si>
  <si>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</si>
  <si>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</si>
  <si>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</si>
  <si>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</si>
  <si>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</si>
  <si>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</si>
  <si>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</si>
  <si>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</si>
  <si>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</si>
  <si>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</si>
  <si>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</si>
  <si>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</si>
  <si>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</si>
  <si>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</si>
  <si>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</si>
  <si>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</si>
  <si>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</si>
  <si>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</si>
  <si>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</si>
  <si>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</si>
  <si>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</si>
  <si>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</si>
  <si>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</si>
  <si>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</si>
  <si>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</si>
  <si>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</si>
  <si>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</si>
  <si>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</si>
  <si>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</si>
  <si>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</si>
  <si>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</si>
  <si>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</si>
  <si>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</si>
  <si>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</si>
  <si>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</si>
  <si>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</si>
  <si>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</si>
  <si>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</si>
  <si>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</si>
  <si>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</si>
  <si>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</si>
  <si>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</si>
  <si>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</si>
  <si>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</si>
  <si>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</si>
  <si>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</si>
  <si>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</si>
  <si>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</si>
  <si>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</si>
  <si>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</si>
  <si>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</si>
  <si>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</si>
  <si>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</si>
  <si>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</si>
  <si>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</si>
  <si>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</si>
  <si>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</si>
  <si>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</si>
  <si>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</si>
  <si>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</si>
  <si>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</si>
  <si>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</si>
  <si>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</si>
  <si>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</si>
  <si>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</si>
  <si>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</si>
  <si>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</si>
  <si>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</si>
  <si>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</si>
  <si>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</si>
  <si>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</si>
  <si>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</si>
  <si>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</si>
  <si>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</si>
  <si>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</si>
  <si>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</si>
  <si>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</si>
  <si>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</si>
  <si>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</si>
  <si>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</si>
  <si>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</si>
  <si>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</si>
  <si>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</si>
  <si>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</si>
  <si>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</si>
  <si>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</si>
  <si>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</si>
  <si>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</si>
  <si>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</si>
  <si>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</si>
  <si>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</si>
  <si>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</si>
  <si>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</si>
  <si>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</si>
  <si>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</si>
  <si>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</si>
  <si>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</si>
  <si>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</si>
  <si>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</si>
  <si>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</si>
  <si>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</si>
  <si>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</si>
  <si>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</si>
  <si>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</si>
  <si>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</si>
  <si>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</si>
  <si>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</si>
  <si>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</si>
  <si>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</si>
  <si>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</si>
  <si>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</si>
  <si>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</si>
  <si>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</si>
  <si>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</si>
  <si>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</si>
  <si>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</si>
  <si>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</si>
  <si>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</si>
  <si>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</si>
  <si>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</si>
  <si>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</si>
  <si>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</si>
  <si>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</si>
  <si>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</si>
  <si>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</si>
  <si>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</si>
  <si>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</si>
  <si>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</si>
  <si>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</si>
  <si>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</si>
  <si>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</si>
  <si>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</si>
  <si>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</si>
  <si>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</si>
  <si>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</si>
  <si>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</si>
  <si>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</si>
  <si>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</si>
  <si>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</si>
  <si>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</si>
  <si>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</si>
  <si>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</si>
  <si>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</si>
  <si>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</si>
  <si>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</si>
  <si>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</si>
  <si>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</si>
  <si>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</si>
  <si>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</si>
  <si>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</si>
  <si>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</si>
  <si>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</si>
  <si>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</si>
  <si>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</si>
  <si>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</si>
  <si>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</si>
  <si>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</si>
  <si>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</si>
  <si>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</si>
  <si>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</si>
  <si>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</si>
  <si>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</si>
  <si>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</si>
  <si>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</si>
  <si>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</si>
  <si>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</si>
  <si>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</si>
  <si>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</si>
  <si>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</si>
  <si>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</si>
  <si>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</si>
  <si>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</si>
  <si>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</si>
  <si>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</si>
  <si>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</si>
  <si>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</si>
  <si>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</si>
  <si>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</si>
  <si>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</si>
  <si>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</si>
  <si>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</si>
  <si>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</si>
  <si>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</si>
  <si>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</si>
  <si>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</si>
  <si>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</si>
  <si>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</si>
  <si>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</si>
  <si>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</si>
  <si>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</si>
  <si>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</si>
  <si>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</si>
  <si>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</si>
  <si>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</si>
  <si>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</si>
  <si>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</si>
  <si>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</si>
  <si>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</si>
  <si>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</si>
  <si>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</si>
  <si>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</si>
  <si>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</si>
  <si>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</si>
  <si>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</si>
  <si>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</si>
  <si>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</si>
  <si>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</si>
  <si>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</si>
  <si>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</si>
  <si>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</si>
  <si>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</si>
  <si>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</si>
  <si>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</si>
  <si>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</si>
  <si>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</si>
  <si>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</si>
  <si>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</si>
  <si>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</si>
  <si>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</si>
  <si>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</si>
  <si>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</si>
  <si>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</si>
  <si>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</si>
  <si>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</si>
  <si>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</si>
  <si>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</si>
  <si>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</si>
  <si>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</si>
  <si>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</si>
  <si>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</si>
  <si>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</si>
  <si>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</si>
  <si>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</si>
  <si>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</si>
  <si>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</si>
  <si>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</si>
  <si>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</si>
  <si>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</si>
  <si>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</si>
  <si>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</si>
  <si>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</si>
  <si>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</si>
  <si>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</si>
  <si>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</si>
  <si>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</si>
  <si>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</si>
  <si>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</si>
  <si>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</si>
  <si>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</si>
  <si>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</si>
  <si>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</si>
  <si>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</si>
  <si>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</si>
  <si>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</si>
  <si>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</si>
  <si>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</si>
  <si>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</si>
  <si>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</si>
  <si>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</si>
  <si>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</si>
  <si>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</si>
  <si>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</si>
  <si>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</si>
  <si>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</si>
  <si>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</si>
  <si>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</si>
  <si>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</si>
  <si>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</si>
  <si>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</si>
  <si>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</si>
  <si>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</si>
  <si>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</si>
  <si>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</si>
  <si>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</si>
  <si>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</si>
  <si>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</si>
  <si>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</si>
  <si>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</si>
  <si>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</si>
  <si>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</si>
  <si>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</si>
  <si>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</si>
  <si>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</si>
  <si>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</si>
  <si>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</si>
  <si>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</si>
  <si>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</si>
  <si>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</si>
  <si>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</si>
  <si>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</si>
  <si>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</si>
  <si>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</si>
  <si>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</si>
  <si>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</si>
  <si>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</si>
  <si>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</si>
  <si>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</si>
  <si>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</si>
  <si>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</si>
  <si>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</si>
  <si>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</si>
  <si>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</si>
  <si>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</si>
  <si>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</si>
  <si>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</si>
  <si>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</si>
  <si>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</si>
  <si>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</si>
  <si>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</si>
  <si>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</si>
  <si>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</si>
  <si>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</si>
  <si>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</si>
  <si>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</si>
  <si>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</si>
  <si>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</si>
  <si>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</si>
  <si>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</si>
  <si>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</si>
  <si>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</si>
  <si>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</si>
  <si>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</si>
  <si>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</si>
  <si>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</si>
  <si>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</si>
  <si>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</si>
  <si>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</si>
  <si>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</si>
  <si>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</si>
  <si>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</si>
  <si>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</si>
  <si>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</si>
  <si>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</si>
  <si>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</si>
  <si>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</si>
  <si>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</si>
  <si>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</si>
  <si>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</si>
  <si>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</si>
  <si>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</si>
  <si>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</si>
  <si>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</si>
  <si>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</si>
  <si>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</si>
  <si>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</si>
  <si>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</si>
  <si>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</si>
  <si>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</si>
  <si>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</si>
  <si>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</si>
  <si>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</si>
  <si>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</si>
  <si>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</si>
  <si>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</si>
  <si>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</si>
  <si>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</si>
  <si>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</si>
  <si>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</si>
  <si>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</si>
  <si>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</si>
  <si>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</si>
  <si>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</si>
  <si>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</si>
  <si>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</si>
  <si>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</si>
  <si>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</si>
  <si>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</si>
  <si>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</si>
  <si>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</si>
  <si>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</si>
  <si>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</si>
  <si>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</si>
  <si>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</si>
  <si>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</si>
  <si>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</si>
  <si>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</si>
  <si>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</si>
  <si>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</si>
  <si>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</si>
  <si>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</si>
  <si>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</si>
  <si>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</si>
  <si>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</si>
  <si>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</si>
  <si>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</si>
  <si>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</si>
  <si>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</si>
  <si>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</si>
  <si>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</si>
  <si>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</si>
  <si>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</si>
  <si>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</si>
  <si>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</si>
  <si>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</si>
  <si>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</si>
  <si>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</si>
  <si>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</si>
  <si>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</si>
  <si>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</si>
  <si>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</si>
  <si>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</si>
  <si>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</si>
  <si>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</si>
  <si>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</si>
  <si>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</si>
  <si>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</si>
  <si>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</si>
  <si>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</si>
  <si>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</si>
  <si>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</si>
  <si>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</si>
  <si>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</si>
  <si>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</si>
  <si>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</si>
  <si>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</si>
  <si>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</si>
  <si>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</si>
  <si>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</si>
  <si>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</si>
  <si>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</si>
  <si>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</si>
  <si>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</si>
  <si>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</si>
  <si>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</si>
  <si>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</si>
  <si>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</si>
  <si>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</si>
  <si>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</si>
  <si>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</si>
  <si>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</si>
  <si>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</si>
  <si>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</si>
  <si>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</si>
  <si>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</si>
  <si>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</si>
  <si>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</si>
  <si>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</si>
  <si>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</si>
  <si>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</si>
  <si>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</si>
  <si>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</si>
  <si>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</si>
  <si>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</si>
  <si>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</si>
  <si>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</si>
  <si>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</si>
  <si>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</si>
  <si>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</si>
  <si>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</si>
  <si>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</si>
  <si>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</si>
  <si>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</si>
  <si>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</si>
  <si>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</si>
  <si>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</si>
  <si>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</si>
  <si>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</si>
  <si>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</si>
  <si>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</si>
  <si>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</si>
  <si>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</si>
  <si>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</si>
  <si>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</si>
  <si>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</si>
  <si>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</si>
  <si>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</si>
  <si>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</si>
  <si>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</si>
  <si>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</si>
  <si>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</si>
  <si>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</si>
  <si>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</si>
  <si>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</si>
  <si>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</si>
  <si>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</si>
  <si>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</si>
  <si>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</si>
  <si>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</si>
  <si>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</si>
  <si>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</si>
  <si>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</si>
  <si>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</si>
  <si>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</si>
  <si>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</si>
  <si>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</si>
  <si>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</si>
  <si>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</si>
  <si>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</si>
  <si>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</si>
  <si>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</si>
  <si>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</si>
  <si>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</si>
  <si>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</si>
  <si>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</si>
  <si>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</si>
  <si>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</si>
  <si>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</si>
  <si>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</si>
  <si>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</si>
  <si>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</si>
  <si>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</si>
  <si>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</si>
  <si>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</si>
  <si>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</si>
  <si>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</si>
  <si>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</si>
  <si>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</si>
  <si>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</si>
  <si>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</si>
  <si>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</si>
  <si>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</si>
  <si>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</si>
  <si>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</si>
  <si>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</si>
  <si>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</si>
  <si>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</si>
  <si>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</si>
  <si>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</si>
  <si>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</si>
  <si>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</si>
  <si>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</si>
  <si>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</si>
  <si>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</si>
  <si>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</si>
  <si>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</si>
  <si>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</si>
  <si>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</si>
  <si>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</si>
  <si>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</si>
  <si>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</si>
  <si>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</si>
  <si>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</si>
  <si>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</si>
  <si>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</si>
  <si>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</si>
  <si>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</si>
  <si>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</si>
  <si>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</si>
  <si>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</si>
  <si>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</si>
  <si>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</si>
  <si>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</si>
  <si>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</si>
  <si>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</si>
  <si>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</si>
  <si>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</si>
  <si>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</si>
  <si>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</si>
  <si>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</si>
  <si>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</si>
  <si>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</si>
  <si>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</si>
  <si>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</si>
  <si>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</si>
  <si>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</si>
  <si>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</si>
  <si>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</si>
  <si>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</si>
  <si>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</si>
  <si>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</si>
  <si>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</si>
  <si>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</si>
  <si>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</si>
  <si>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</si>
  <si>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</si>
  <si>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</si>
  <si>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</si>
  <si>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</si>
  <si>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</si>
  <si>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</si>
  <si>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</si>
  <si>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</si>
  <si>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</si>
  <si>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</si>
  <si>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</si>
  <si>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</si>
  <si>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</si>
  <si>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</si>
  <si>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</si>
  <si>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</si>
  <si>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</si>
  <si>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</si>
  <si>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</si>
  <si>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</si>
  <si>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</si>
  <si>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</si>
  <si>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</si>
  <si>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</si>
  <si>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</si>
  <si>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</si>
  <si>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</si>
  <si>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</si>
  <si>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</si>
  <si>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</si>
  <si>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</si>
  <si>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</si>
  <si>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</si>
  <si>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</si>
  <si>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</si>
  <si>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</si>
  <si>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</si>
  <si>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</si>
  <si>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</si>
  <si>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</si>
  <si>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</si>
  <si>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</si>
  <si>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</si>
  <si>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</si>
  <si>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</si>
  <si>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</si>
  <si>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</si>
  <si>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</si>
  <si>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</si>
  <si>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</si>
  <si>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</si>
  <si>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</si>
  <si>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</si>
  <si>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</si>
  <si>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</si>
  <si>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</si>
  <si>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</si>
  <si>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</si>
  <si>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</si>
  <si>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</si>
  <si>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</si>
  <si>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</si>
  <si>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</si>
  <si>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</si>
  <si>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</si>
  <si>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</si>
  <si>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</si>
  <si>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</si>
  <si>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</si>
  <si>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</si>
  <si>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</si>
  <si>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</si>
  <si>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</si>
  <si>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</si>
  <si>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</si>
  <si>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</si>
  <si>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</si>
  <si>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</si>
  <si>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</si>
  <si>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</si>
  <si>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</si>
  <si>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</si>
  <si>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</si>
  <si>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</si>
  <si>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</si>
  <si>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</si>
  <si>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</si>
  <si>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</si>
  <si>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</si>
  <si>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</si>
  <si>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</si>
  <si>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</si>
  <si>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</si>
  <si>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</si>
  <si>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</si>
  <si>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</si>
  <si>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</si>
  <si>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</si>
  <si>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</si>
  <si>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</si>
  <si>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</si>
  <si>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</si>
  <si>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</si>
  <si>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</si>
  <si>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</si>
  <si>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</si>
  <si>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</si>
  <si>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</si>
  <si>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</si>
  <si>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</si>
  <si>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</si>
  <si>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</si>
  <si>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</si>
  <si>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</si>
  <si>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</si>
  <si>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</si>
  <si>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</si>
  <si>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</si>
  <si>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</si>
  <si>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</si>
  <si>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</si>
  <si>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</si>
  <si>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</si>
  <si>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</si>
  <si>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</si>
  <si>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</si>
  <si>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</si>
  <si>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</si>
  <si>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</si>
  <si>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</si>
  <si>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</si>
  <si>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</si>
  <si>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</si>
  <si>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</si>
  <si>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</si>
  <si>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</si>
  <si>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</si>
  <si>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</si>
  <si>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</si>
  <si>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</si>
  <si>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</si>
  <si>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</si>
  <si>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</si>
  <si>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</si>
  <si>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</si>
  <si>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</si>
  <si>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</si>
  <si>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</si>
  <si>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</si>
  <si>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</si>
  <si>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</si>
  <si>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</si>
  <si>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</si>
  <si>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</si>
  <si>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</si>
  <si>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</si>
  <si>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</si>
  <si>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</si>
  <si>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</si>
  <si>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</si>
  <si>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</si>
  <si>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</si>
  <si>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</si>
  <si>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</si>
  <si>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</si>
  <si>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</si>
  <si>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</si>
  <si>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</si>
  <si>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</si>
  <si>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</si>
  <si>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</si>
  <si>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</si>
  <si>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</si>
  <si>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</si>
  <si>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</si>
  <si>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</si>
  <si>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</si>
  <si>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</si>
  <si>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</si>
  <si>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</si>
  <si>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</si>
  <si>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</si>
  <si>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</si>
  <si>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</si>
  <si>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</si>
  <si>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</si>
  <si>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</si>
  <si>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</si>
  <si>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</si>
  <si>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</si>
  <si>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</si>
  <si>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</si>
  <si>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</si>
  <si>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</si>
  <si>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</si>
  <si>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</si>
  <si>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</si>
  <si>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</si>
  <si>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</si>
  <si>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</si>
  <si>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</si>
  <si>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</si>
  <si>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</si>
  <si>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</si>
  <si>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</si>
  <si>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</si>
  <si>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</si>
  <si>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</si>
  <si>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</si>
  <si>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</si>
  <si>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</si>
  <si>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</si>
  <si>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</si>
  <si>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</si>
  <si>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</si>
  <si>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</si>
  <si>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</si>
  <si>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</si>
  <si>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</si>
  <si>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</si>
  <si>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</si>
  <si>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</si>
  <si>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</si>
  <si>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</si>
  <si>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</si>
  <si>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</si>
  <si>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</si>
  <si>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</si>
  <si>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</si>
  <si>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</si>
  <si>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</si>
  <si>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</si>
  <si>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</si>
  <si>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</si>
  <si>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</si>
  <si>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</si>
  <si>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</si>
  <si>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</si>
  <si>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</si>
  <si>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</si>
  <si>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</si>
  <si>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</si>
  <si>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</si>
  <si>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</si>
  <si>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</si>
  <si>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</si>
  <si>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</si>
  <si>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</si>
  <si>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</si>
  <si>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</si>
  <si>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</si>
  <si>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</si>
  <si>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</si>
  <si>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</si>
  <si>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</si>
  <si>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</si>
  <si>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</si>
  <si>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</si>
  <si>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</si>
  <si>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</si>
  <si>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</si>
  <si>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</si>
  <si>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</si>
  <si>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</si>
  <si>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</si>
  <si>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</si>
  <si>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</si>
  <si>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</si>
  <si>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</si>
  <si>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</si>
  <si>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</si>
  <si>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</si>
  <si>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</si>
  <si>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</si>
  <si>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</si>
  <si>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</si>
  <si>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</si>
  <si>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</si>
  <si>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</si>
  <si>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</si>
  <si>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</si>
  <si>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</si>
  <si>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</si>
  <si>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</si>
  <si>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</si>
  <si>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</si>
  <si>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</si>
  <si>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</si>
  <si>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</si>
  <si>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</si>
  <si>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</si>
  <si>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</si>
  <si>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</si>
  <si>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</si>
  <si>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</si>
  <si>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</si>
  <si>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</si>
  <si>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</si>
  <si>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</si>
  <si>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</si>
  <si>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</si>
  <si>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</si>
  <si>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</si>
  <si>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</si>
  <si>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</si>
  <si>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</si>
  <si>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</si>
  <si>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</si>
  <si>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</si>
  <si>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</si>
  <si>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</si>
  <si>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</si>
  <si>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</si>
  <si>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</si>
  <si>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</si>
  <si>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</si>
  <si>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</si>
  <si>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</si>
  <si>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</si>
  <si>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</si>
  <si>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</si>
  <si>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</si>
  <si>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</si>
  <si>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</si>
  <si>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</si>
  <si>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</si>
  <si>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</si>
  <si>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</si>
  <si>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</si>
  <si>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</si>
  <si>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</si>
  <si>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</si>
  <si>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</si>
  <si>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</si>
  <si>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</si>
  <si>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</si>
  <si>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</si>
  <si>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</si>
  <si>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</si>
  <si>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</si>
  <si>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</si>
  <si>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</si>
  <si>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</si>
  <si>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</si>
  <si>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</si>
  <si>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</si>
  <si>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</si>
  <si>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</si>
  <si>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</si>
  <si>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</si>
  <si>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</si>
  <si>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</si>
  <si>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</si>
  <si>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</si>
  <si>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</si>
  <si>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</si>
  <si>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</si>
  <si>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</si>
  <si>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</si>
  <si>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</si>
  <si>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</si>
  <si>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</si>
  <si>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</si>
  <si>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</si>
  <si>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</si>
  <si>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</si>
  <si>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</si>
  <si>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</si>
  <si>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</si>
  <si>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</si>
  <si>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</si>
  <si>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</si>
  <si>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</si>
  <si>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</si>
  <si>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</si>
  <si>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</si>
  <si>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</si>
  <si>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</si>
  <si>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</si>
  <si>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</si>
  <si>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</si>
  <si>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</si>
  <si>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</si>
  <si>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</si>
  <si>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</si>
  <si>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</si>
  <si>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</si>
  <si>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</si>
  <si>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</si>
  <si>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</si>
  <si>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</si>
  <si>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</si>
  <si>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</si>
  <si>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</si>
  <si>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</si>
  <si>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</si>
  <si>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</si>
  <si>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</si>
  <si>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</si>
  <si>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</si>
  <si>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</si>
  <si>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</si>
  <si>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</si>
  <si>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</si>
  <si>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</si>
  <si>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</si>
  <si>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</si>
  <si>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</si>
  <si>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</si>
  <si>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</si>
  <si>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</si>
  <si>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</si>
  <si>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</si>
  <si>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</si>
  <si>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</si>
  <si>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</si>
  <si>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</si>
  <si>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</si>
  <si>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</si>
  <si>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</si>
  <si>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</si>
  <si>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</si>
  <si>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</si>
  <si>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</si>
  <si>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</si>
  <si>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</si>
  <si>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</si>
  <si>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</si>
  <si>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</si>
  <si>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</si>
  <si>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</si>
  <si>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</si>
  <si>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</si>
  <si>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</si>
  <si>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</si>
  <si>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</si>
  <si>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</si>
  <si>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</si>
  <si>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</si>
  <si>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</si>
  <si>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</si>
  <si>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</si>
  <si>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</si>
  <si>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</si>
  <si>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</si>
  <si>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</si>
  <si>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</si>
  <si>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</si>
  <si>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</si>
  <si>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</si>
  <si>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</si>
  <si>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</si>
  <si>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</si>
  <si>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</si>
  <si>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</si>
  <si>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</si>
  <si>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</si>
  <si>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</si>
  <si>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</si>
  <si>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</si>
  <si>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</si>
  <si>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</si>
  <si>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</si>
  <si>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</si>
  <si>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</si>
  <si>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</si>
  <si>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</si>
  <si>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</si>
  <si>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</si>
  <si>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</si>
  <si>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</si>
  <si>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</si>
  <si>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</si>
  <si>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</si>
  <si>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</si>
  <si>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</si>
  <si>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</si>
  <si>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</si>
  <si>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</si>
  <si>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</si>
  <si>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</si>
  <si>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</si>
  <si>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</si>
  <si>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</si>
  <si>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</si>
  <si>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</si>
  <si>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</si>
  <si>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</si>
  <si>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</si>
  <si>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</si>
  <si>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</si>
  <si>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</si>
  <si>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</si>
  <si>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</si>
  <si>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</si>
  <si>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</si>
  <si>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</si>
  <si>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</si>
  <si>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</si>
  <si>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</si>
  <si>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</si>
  <si>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</si>
  <si>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</si>
  <si>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</si>
  <si>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</si>
  <si>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</si>
  <si>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</si>
  <si>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</si>
  <si>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</si>
  <si>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</si>
  <si>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</si>
  <si>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</si>
  <si>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</si>
  <si>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</si>
  <si>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</si>
  <si>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</si>
  <si>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</si>
  <si>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</si>
  <si>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</si>
  <si>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</si>
  <si>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</si>
  <si>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</si>
  <si>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</si>
  <si>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</si>
  <si>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</si>
  <si>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</si>
  <si>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</si>
  <si>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</si>
  <si>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</si>
  <si>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</si>
  <si>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</si>
  <si>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</si>
  <si>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</si>
  <si>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</si>
  <si>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</si>
  <si>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</si>
  <si>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</si>
  <si>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</si>
  <si>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</si>
  <si>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</si>
  <si>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</si>
  <si>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</si>
  <si>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</si>
  <si>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</si>
  <si>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</si>
  <si>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</si>
  <si>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</si>
  <si>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</si>
  <si>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</si>
  <si>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</si>
  <si>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</si>
  <si>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</si>
  <si>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</si>
  <si>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</si>
  <si>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</si>
  <si>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</si>
  <si>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</si>
  <si>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</si>
  <si>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</si>
  <si>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</si>
  <si>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</si>
  <si>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</si>
  <si>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</si>
  <si>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</si>
  <si>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</si>
  <si>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</si>
  <si>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</si>
  <si>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</si>
  <si>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</si>
  <si>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</si>
  <si>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</si>
  <si>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</si>
  <si>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</si>
  <si>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</si>
  <si>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</si>
  <si>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</si>
  <si>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</si>
  <si>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</si>
  <si>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</si>
  <si>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</si>
  <si>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</si>
  <si>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</si>
  <si>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</si>
  <si>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</si>
  <si>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</si>
  <si>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</si>
  <si>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</si>
  <si>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</si>
  <si>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</si>
  <si>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</si>
  <si>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</si>
  <si>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</si>
  <si>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</si>
  <si>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</si>
  <si>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</si>
  <si>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</si>
  <si>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</si>
  <si>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</si>
  <si>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</si>
  <si>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</si>
  <si>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</si>
  <si>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</si>
  <si>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</si>
  <si>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</si>
  <si>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</si>
  <si>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</si>
  <si>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</si>
  <si>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</si>
  <si>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</si>
  <si>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</si>
  <si>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</si>
  <si>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</si>
  <si>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</si>
  <si>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</si>
  <si>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</si>
  <si>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</si>
  <si>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</si>
  <si>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</si>
  <si>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</si>
  <si>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</si>
  <si>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</si>
  <si>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</si>
  <si>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</si>
  <si>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</si>
  <si>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</si>
  <si>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</si>
  <si>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</si>
  <si>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</si>
  <si>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</si>
  <si>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</si>
  <si>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</si>
  <si>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</si>
  <si>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</si>
  <si>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</si>
  <si>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</si>
  <si>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</si>
  <si>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</si>
  <si>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</si>
  <si>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</si>
  <si>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</si>
  <si>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</si>
  <si>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</si>
  <si>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</si>
  <si>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</si>
  <si>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</si>
  <si>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</si>
  <si>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</si>
  <si>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</si>
  <si>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</si>
  <si>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</si>
  <si>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</si>
  <si>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</si>
  <si>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</si>
  <si>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</si>
  <si>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</si>
  <si>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</si>
  <si>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</si>
  <si>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</si>
  <si>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</si>
  <si>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</si>
  <si>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</si>
  <si>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</si>
  <si>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</si>
  <si>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</si>
  <si>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</si>
  <si>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</si>
  <si>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</si>
  <si>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</si>
  <si>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</si>
  <si>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</si>
  <si>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</si>
  <si>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</si>
  <si>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</si>
  <si>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</si>
  <si>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</si>
  <si>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</si>
  <si>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</si>
  <si>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</si>
  <si>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</si>
  <si>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</si>
  <si>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</si>
  <si>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</si>
  <si>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</si>
  <si>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</si>
  <si>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</si>
  <si>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</si>
  <si>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</si>
  <si>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</si>
  <si>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</si>
  <si>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</si>
  <si>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</si>
  <si>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</si>
  <si>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</si>
  <si>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</si>
  <si>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</si>
  <si>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</si>
  <si>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</si>
  <si>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</si>
  <si>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</si>
  <si>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</si>
  <si>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</si>
  <si>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</si>
  <si>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</si>
  <si>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</si>
  <si>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</si>
  <si>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</si>
  <si>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</si>
  <si>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</si>
  <si>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</si>
  <si>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</si>
  <si>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</si>
  <si>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</si>
  <si>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</si>
  <si>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</si>
  <si>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</si>
  <si>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</si>
  <si>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</si>
  <si>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</si>
  <si>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</si>
  <si>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</si>
  <si>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</si>
  <si>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</si>
  <si>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</si>
  <si>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</si>
  <si>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</si>
  <si>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</si>
  <si>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</si>
  <si>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</si>
  <si>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</si>
  <si>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</si>
  <si>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</si>
  <si>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</si>
  <si>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</si>
  <si>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</si>
  <si>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</si>
  <si>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</si>
  <si>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</si>
  <si>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</si>
  <si>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</si>
  <si>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</si>
  <si>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</si>
  <si>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</si>
  <si>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</si>
  <si>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</si>
  <si>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</si>
  <si>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</si>
  <si>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</si>
  <si>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</si>
  <si>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</si>
  <si>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</si>
  <si>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</si>
  <si>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</si>
  <si>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</si>
  <si>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</si>
  <si>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</si>
  <si>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</si>
  <si>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</si>
  <si>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</si>
  <si>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</si>
  <si>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</si>
  <si>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</si>
  <si>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</si>
  <si>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</si>
  <si>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</si>
  <si>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</si>
  <si>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</si>
  <si>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</si>
  <si>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</si>
  <si>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</si>
  <si>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</si>
  <si>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</si>
  <si>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</si>
  <si>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</si>
  <si>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</si>
  <si>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</si>
  <si>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</si>
  <si>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</si>
  <si>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</si>
  <si>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</si>
  <si>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</si>
  <si>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</si>
  <si>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</si>
  <si>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</si>
  <si>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</si>
  <si>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</si>
  <si>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</si>
  <si>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</si>
  <si>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</si>
  <si>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</si>
  <si>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</si>
  <si>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</si>
  <si>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</si>
  <si>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</si>
  <si>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</si>
  <si>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</si>
  <si>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</si>
  <si>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</si>
  <si>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</si>
  <si>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</si>
  <si>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</si>
  <si>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</si>
  <si>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</si>
  <si>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</si>
  <si>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</si>
  <si>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</si>
  <si>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</si>
  <si>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</si>
  <si>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</si>
  <si>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</si>
  <si>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</si>
  <si>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</si>
  <si>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</si>
  <si>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</si>
  <si>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</si>
  <si>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</si>
  <si>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</si>
  <si>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</si>
  <si>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</si>
  <si>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</si>
  <si>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</si>
  <si>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</si>
  <si>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</si>
  <si>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</si>
  <si>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</si>
  <si>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</si>
  <si>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</si>
  <si>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</si>
  <si>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</si>
  <si>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</si>
  <si>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</si>
  <si>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</si>
  <si>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</si>
  <si>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</si>
  <si>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</si>
  <si>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</si>
  <si>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</si>
  <si>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</si>
  <si>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</si>
  <si>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</si>
  <si>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</si>
  <si>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</si>
  <si>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</si>
  <si>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</si>
  <si>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</si>
  <si>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</si>
  <si>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</si>
  <si>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</si>
  <si>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</si>
  <si>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</si>
  <si>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</si>
  <si>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</si>
  <si>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</si>
  <si>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</si>
  <si>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</si>
  <si>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</si>
  <si>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</si>
  <si>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</si>
  <si>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</si>
  <si>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</si>
  <si>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</si>
  <si>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</si>
  <si>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</si>
  <si>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</si>
  <si>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</si>
  <si>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</si>
  <si>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</si>
  <si>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</si>
  <si>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</si>
  <si>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</si>
  <si>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</si>
  <si>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</si>
  <si>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</si>
  <si>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</si>
  <si>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</si>
  <si>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</si>
  <si>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</si>
  <si>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</si>
  <si>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</si>
  <si>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</si>
  <si>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</si>
  <si>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</si>
  <si>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</si>
  <si>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</si>
  <si>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</si>
  <si>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</si>
  <si>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</si>
  <si>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</si>
  <si>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</si>
  <si>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</si>
  <si>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</si>
  <si>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</si>
  <si>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</si>
  <si>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</si>
  <si>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</si>
  <si>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</si>
  <si>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</si>
  <si>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</si>
  <si>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</si>
  <si>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</si>
  <si>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</si>
  <si>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</si>
  <si>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</si>
  <si>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</si>
  <si>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</si>
  <si>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</si>
  <si>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</si>
  <si>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</si>
  <si>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</si>
  <si>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</si>
  <si>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</si>
  <si>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</si>
  <si>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</si>
  <si>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</si>
  <si>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</si>
  <si>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</si>
  <si>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</si>
  <si>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</si>
  <si>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</si>
  <si>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</si>
  <si>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</si>
  <si>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</si>
  <si>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</si>
  <si>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</si>
  <si>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</si>
  <si>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</si>
  <si>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</si>
  <si>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</si>
  <si>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</si>
  <si>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</si>
  <si>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</si>
  <si>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</si>
  <si>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</si>
  <si>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</si>
  <si>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</si>
  <si>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</si>
  <si>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</si>
  <si>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</si>
  <si>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</si>
  <si>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</si>
  <si>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</si>
  <si>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</si>
  <si>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</si>
  <si>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</si>
  <si>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</si>
  <si>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</si>
  <si>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</si>
  <si>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</si>
  <si>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</si>
  <si>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</si>
  <si>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</si>
  <si>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</si>
  <si>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</si>
  <si>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</si>
  <si>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</si>
  <si>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</si>
  <si>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</si>
  <si>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</si>
  <si>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</si>
  <si>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</si>
  <si>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</si>
  <si>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</si>
  <si>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</si>
  <si>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</si>
  <si>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</si>
  <si>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</si>
  <si>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</si>
  <si>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</si>
  <si>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</si>
  <si>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</si>
  <si>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</si>
  <si>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</si>
  <si>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</si>
  <si>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</si>
  <si>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</si>
  <si>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</si>
  <si>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</si>
  <si>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</si>
  <si>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</si>
  <si>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</si>
  <si>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</si>
  <si>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</si>
  <si>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</si>
  <si>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</si>
  <si>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</si>
  <si>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</si>
  <si>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</si>
  <si>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</si>
  <si>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</si>
  <si>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</si>
  <si>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</si>
  <si>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</si>
  <si>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</si>
  <si>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</si>
  <si>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</si>
  <si>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</si>
  <si>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</si>
  <si>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</si>
  <si>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</si>
  <si>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</si>
  <si>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</si>
  <si>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</si>
  <si>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</si>
  <si>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</si>
  <si>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</si>
  <si>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</si>
  <si>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</si>
  <si>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</si>
  <si>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</si>
  <si>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</si>
  <si>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</si>
  <si>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</si>
  <si>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</si>
  <si>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</si>
  <si>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</si>
  <si>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</si>
  <si>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</si>
  <si>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</si>
  <si>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</si>
  <si>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</si>
  <si>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</si>
  <si>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</si>
  <si>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</si>
  <si>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</si>
  <si>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</si>
  <si>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</si>
  <si>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</si>
  <si>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</si>
  <si>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</si>
  <si>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</si>
  <si>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</si>
  <si>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</si>
  <si>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</si>
  <si>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</si>
  <si>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</si>
  <si>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</si>
  <si>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</si>
  <si>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</si>
  <si>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</si>
  <si>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</si>
  <si>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</si>
  <si>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</si>
  <si>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</si>
  <si>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</si>
  <si>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</si>
  <si>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</si>
  <si>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</si>
  <si>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</si>
  <si>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</si>
  <si>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</si>
  <si>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</si>
  <si>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</si>
  <si>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</si>
  <si>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</si>
  <si>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</si>
  <si>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</si>
  <si>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</si>
  <si>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</si>
  <si>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</si>
  <si>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</si>
  <si>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</si>
  <si>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</si>
  <si>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</si>
  <si>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</si>
  <si>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</si>
  <si>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</si>
  <si>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</si>
  <si>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</si>
  <si>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</si>
  <si>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</si>
  <si>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</si>
  <si>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</si>
  <si>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</si>
  <si>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</si>
  <si>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</si>
  <si>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</si>
  <si>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</si>
  <si>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</si>
  <si>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</si>
  <si>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</si>
  <si>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</si>
  <si>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</si>
  <si>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</si>
  <si>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</si>
  <si>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</si>
  <si>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</si>
  <si>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</si>
  <si>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</si>
  <si>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</si>
  <si>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</si>
  <si>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</si>
  <si>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</si>
  <si>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</si>
  <si>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</si>
  <si>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</si>
  <si>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</si>
  <si>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</si>
  <si>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</si>
  <si>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</si>
  <si>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</si>
  <si>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</si>
  <si>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</si>
  <si>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</si>
  <si>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</si>
  <si>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</si>
  <si>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</si>
  <si>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</si>
  <si>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</si>
  <si>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</si>
  <si>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</si>
  <si>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</si>
  <si>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</si>
  <si>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</si>
  <si>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</si>
  <si>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</si>
  <si>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</si>
  <si>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</si>
  <si>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</si>
  <si>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</si>
  <si>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</si>
  <si>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</si>
  <si>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</si>
  <si>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</si>
  <si>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</si>
  <si>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</si>
  <si>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</si>
  <si>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</si>
  <si>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</si>
  <si>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</si>
  <si>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</si>
  <si>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</si>
  <si>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</si>
  <si>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</si>
  <si>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</si>
  <si>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</si>
  <si>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</si>
  <si>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</si>
  <si>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</si>
  <si>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</si>
  <si>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</si>
  <si>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</si>
  <si>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</si>
  <si>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</si>
  <si>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</si>
  <si>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</si>
  <si>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</si>
  <si>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</si>
  <si>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</si>
  <si>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</si>
  <si>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</si>
  <si>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</si>
  <si>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</si>
  <si>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</si>
  <si>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</si>
  <si>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</si>
  <si>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</si>
  <si>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</si>
  <si>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</si>
  <si>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</si>
  <si>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</si>
  <si>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</si>
  <si>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</si>
  <si>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</si>
  <si>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</si>
  <si>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</si>
  <si>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</si>
  <si>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</si>
  <si>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</si>
  <si>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</si>
  <si>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</si>
  <si>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</si>
  <si>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</si>
  <si>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</si>
  <si>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</si>
  <si>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</si>
  <si>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</si>
  <si>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</si>
  <si>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</si>
  <si>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</si>
  <si>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</si>
  <si>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</si>
  <si>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</si>
  <si>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</si>
  <si>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</si>
  <si>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</si>
  <si>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</si>
  <si>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</si>
  <si>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</si>
  <si>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</si>
  <si>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</si>
  <si>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</si>
  <si>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</si>
  <si>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</si>
  <si>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</si>
  <si>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</si>
  <si>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</si>
  <si>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</si>
  <si>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</si>
  <si>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</si>
  <si>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</si>
  <si>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</si>
  <si>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</si>
  <si>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</si>
  <si>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</si>
  <si>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</si>
  <si>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</si>
  <si>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</si>
  <si>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</si>
  <si>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</si>
  <si>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</si>
  <si>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</si>
  <si>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</si>
  <si>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</si>
  <si>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</si>
  <si>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</si>
  <si>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</si>
  <si>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</si>
  <si>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</si>
  <si>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</si>
  <si>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</si>
  <si>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</si>
  <si>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</si>
  <si>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</si>
  <si>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</si>
  <si>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</si>
  <si>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</si>
  <si>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</si>
  <si>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</si>
  <si>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</si>
  <si>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</si>
  <si>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</si>
  <si>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</si>
  <si>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</si>
  <si>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</si>
  <si>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</si>
  <si>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</si>
  <si>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</si>
  <si>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</si>
  <si>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</si>
  <si>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</si>
  <si>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</si>
  <si>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</si>
  <si>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</si>
  <si>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</si>
  <si>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</si>
  <si>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</si>
  <si>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</si>
  <si>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</si>
  <si>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</si>
  <si>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</si>
  <si>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</si>
  <si>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</si>
  <si>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</si>
  <si>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</si>
  <si>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</si>
  <si>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</si>
  <si>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</si>
  <si>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</si>
  <si>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</si>
  <si>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</si>
  <si>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</si>
  <si>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</si>
  <si>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</si>
  <si>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</si>
  <si>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</si>
  <si>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</si>
  <si>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</si>
  <si>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</si>
  <si>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</si>
  <si>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</si>
  <si>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</si>
  <si>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</si>
  <si>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</si>
  <si>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</si>
  <si>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</si>
  <si>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</si>
  <si>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</si>
  <si>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</si>
  <si>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</si>
  <si>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</si>
  <si>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</si>
  <si>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</si>
  <si>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</si>
  <si>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</si>
  <si>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</si>
  <si>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</si>
  <si>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</si>
  <si>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</si>
  <si>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</si>
  <si>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</si>
  <si>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</si>
  <si>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</si>
  <si>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</si>
  <si>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</si>
  <si>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</si>
  <si>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</si>
  <si>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</si>
  <si>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</si>
  <si>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</si>
  <si>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</si>
  <si>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</si>
  <si>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</si>
  <si>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</si>
  <si>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</si>
  <si>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</si>
  <si>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</si>
  <si>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</si>
  <si>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</si>
  <si>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</si>
  <si>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</si>
  <si>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</si>
  <si>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</si>
  <si>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</si>
  <si>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</si>
  <si>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</si>
  <si>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</si>
  <si>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</si>
  <si>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</si>
  <si>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</si>
  <si>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</si>
  <si>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</si>
  <si>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</si>
  <si>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</si>
  <si>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</si>
  <si>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</si>
  <si>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</si>
  <si>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</si>
  <si>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</si>
  <si>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</si>
  <si>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</si>
  <si>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</si>
  <si>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</si>
  <si>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</si>
  <si>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</si>
  <si>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</si>
  <si>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</si>
  <si>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</si>
  <si>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</si>
  <si>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</si>
  <si>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</si>
  <si>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</si>
  <si>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</si>
  <si>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</si>
  <si>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</si>
  <si>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</si>
  <si>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</si>
  <si>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</si>
  <si>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</si>
  <si>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</si>
  <si>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</si>
  <si>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</si>
  <si>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</si>
  <si>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</si>
  <si>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</si>
  <si>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</si>
  <si>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</si>
  <si>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</si>
  <si>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</si>
  <si>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</si>
  <si>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</si>
  <si>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</si>
  <si>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</si>
  <si>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</si>
  <si>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</si>
  <si>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</si>
  <si>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</si>
  <si>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</si>
  <si>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</si>
  <si>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</si>
  <si>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</si>
  <si>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</si>
  <si>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</si>
  <si>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</si>
  <si>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</si>
  <si>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</si>
  <si>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</si>
  <si>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</si>
  <si>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</si>
  <si>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</si>
  <si>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</si>
  <si>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</si>
  <si>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</si>
  <si>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</si>
  <si>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</si>
  <si>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</si>
  <si>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</si>
  <si>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</si>
  <si>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</si>
  <si>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</si>
  <si>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</si>
  <si>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</si>
  <si>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</si>
  <si>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</si>
  <si>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</si>
  <si>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</si>
  <si>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</si>
  <si>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</si>
  <si>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</si>
  <si>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</si>
  <si>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</si>
  <si>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</si>
  <si>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</si>
  <si>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</si>
  <si>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</si>
  <si>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</si>
  <si>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</si>
  <si>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</si>
  <si>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</si>
  <si>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</si>
  <si>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</si>
  <si>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</si>
  <si>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</si>
  <si>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</si>
  <si>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</si>
  <si>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</si>
  <si>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</si>
  <si>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</si>
  <si>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</si>
  <si>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</si>
  <si>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</si>
  <si>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</si>
  <si>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</si>
  <si>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</si>
  <si>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</si>
  <si>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</si>
  <si>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</si>
  <si>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</si>
  <si>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</si>
  <si>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</si>
  <si>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</si>
  <si>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</si>
  <si>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</si>
  <si>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</si>
  <si>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</si>
  <si>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</si>
  <si>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</si>
  <si>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</si>
  <si>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</si>
  <si>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</si>
  <si>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</si>
  <si>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</si>
  <si>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</si>
  <si>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</si>
  <si>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</si>
  <si>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</si>
  <si>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</si>
  <si>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</si>
  <si>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</si>
  <si>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</si>
  <si>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</si>
  <si>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</si>
  <si>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</si>
  <si>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</si>
  <si>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</si>
  <si>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</si>
  <si>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</si>
  <si>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</si>
  <si>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</si>
  <si>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</si>
  <si>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</si>
  <si>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</si>
  <si>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</si>
  <si>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</si>
  <si>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</si>
  <si>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</si>
  <si>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</si>
  <si>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</si>
  <si>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</si>
  <si>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</si>
  <si>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</si>
  <si>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</si>
  <si>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</si>
  <si>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</si>
  <si>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</si>
  <si>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</si>
  <si>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</si>
  <si>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</si>
  <si>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</si>
  <si>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</si>
  <si>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</si>
  <si>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</si>
  <si>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</si>
  <si>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</si>
  <si>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</si>
  <si>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</si>
  <si>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</si>
  <si>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</si>
  <si>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</si>
  <si>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</si>
  <si>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</si>
  <si>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</si>
  <si>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</si>
  <si>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</si>
  <si>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</si>
  <si>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</si>
  <si>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</si>
  <si>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</si>
  <si>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</si>
  <si>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</si>
  <si>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</si>
  <si>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</si>
  <si>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</si>
  <si>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</si>
  <si>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</si>
  <si>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</si>
  <si>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</si>
  <si>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</si>
  <si>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</si>
  <si>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</si>
  <si>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</si>
  <si>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</si>
  <si>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</si>
  <si>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</si>
  <si>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</si>
  <si>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</si>
  <si>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</si>
  <si>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</si>
  <si>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</si>
  <si>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</si>
  <si>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</si>
  <si>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</si>
  <si>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</si>
  <si>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</si>
  <si>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</si>
  <si>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</si>
  <si>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</si>
  <si>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</si>
  <si>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</si>
  <si>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</si>
  <si>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</si>
  <si>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</si>
  <si>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</si>
  <si>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</si>
  <si>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</si>
  <si>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</si>
  <si>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</si>
  <si>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</si>
  <si>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</si>
  <si>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</si>
  <si>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</si>
  <si>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</si>
  <si>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</si>
  <si>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</si>
  <si>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</si>
  <si>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</si>
  <si>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</si>
  <si>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</si>
  <si>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</si>
  <si>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</si>
  <si>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</si>
  <si>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</si>
  <si>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</si>
  <si>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</si>
  <si>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</si>
  <si>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</si>
  <si>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</si>
  <si>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</si>
  <si>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</si>
  <si>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</si>
  <si>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</si>
  <si>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</si>
  <si>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</si>
  <si>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</si>
  <si>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</si>
  <si>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</si>
  <si>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</si>
  <si>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</si>
  <si>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</si>
  <si>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</si>
  <si>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</si>
  <si>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</si>
  <si>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</si>
  <si>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</si>
  <si>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</si>
  <si>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</si>
  <si>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</si>
  <si>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</si>
  <si>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</si>
  <si>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</si>
  <si>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</si>
  <si>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</si>
  <si>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</si>
  <si>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</si>
  <si>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</si>
  <si>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</si>
  <si>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</si>
  <si>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</si>
  <si>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</si>
  <si>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</si>
  <si>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</si>
  <si>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</si>
  <si>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</si>
  <si>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</si>
  <si>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</si>
  <si>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</si>
  <si>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</si>
  <si>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</si>
  <si>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</si>
  <si>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</si>
  <si>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</si>
  <si>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</si>
  <si>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</si>
  <si>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</si>
  <si>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</si>
  <si>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</si>
  <si>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</si>
  <si>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</si>
  <si>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</si>
  <si>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</si>
  <si>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</si>
  <si>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</si>
  <si>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</si>
  <si>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</si>
  <si>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</si>
  <si>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</si>
  <si>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</si>
  <si>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</si>
  <si>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</si>
  <si>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</si>
  <si>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</si>
  <si>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</si>
  <si>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</si>
  <si>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</si>
  <si>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</si>
  <si>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</si>
  <si>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</si>
  <si>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</si>
  <si>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</si>
  <si>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</si>
  <si>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</si>
  <si>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</si>
  <si>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</si>
  <si>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</si>
  <si>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</si>
  <si>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</si>
  <si>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</si>
  <si>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</si>
  <si>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</si>
  <si>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</si>
  <si>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</si>
  <si>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</si>
  <si>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</si>
  <si>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</si>
  <si>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</si>
  <si>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</si>
  <si>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</si>
  <si>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</si>
  <si>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</si>
  <si>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</si>
  <si>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</si>
  <si>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</si>
  <si>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</si>
  <si>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</si>
  <si>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</si>
  <si>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</si>
  <si>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</si>
  <si>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</si>
  <si>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</si>
  <si>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</si>
  <si>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</si>
  <si>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</si>
  <si>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</si>
  <si>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</si>
  <si>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</si>
  <si>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</si>
  <si>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</si>
  <si>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</si>
  <si>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</si>
  <si>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</si>
  <si>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</si>
  <si>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</si>
  <si>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</si>
  <si>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</si>
  <si>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</si>
  <si>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</si>
  <si>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</si>
  <si>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</si>
  <si>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</si>
  <si>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</si>
  <si>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</si>
  <si>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</si>
  <si>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</si>
  <si>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</si>
  <si>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</si>
  <si>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</si>
  <si>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</si>
  <si>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</si>
  <si>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</si>
  <si>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</si>
  <si>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</si>
  <si>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</si>
  <si>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</si>
  <si>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</si>
  <si>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</si>
  <si>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</si>
  <si>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</si>
  <si>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</si>
  <si>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</si>
  <si>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</si>
  <si>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</si>
  <si>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</si>
  <si>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</si>
  <si>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</si>
  <si>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</si>
  <si>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</si>
  <si>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</si>
  <si>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</si>
  <si>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</si>
  <si>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</si>
  <si>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</si>
  <si>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</si>
  <si>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</si>
  <si>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</si>
  <si>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</si>
  <si>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</si>
  <si>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</si>
  <si>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</si>
  <si>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</si>
  <si>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</si>
  <si>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</si>
  <si>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</si>
  <si>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</si>
  <si>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</si>
  <si>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</si>
  <si>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</si>
  <si>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</si>
  <si>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</si>
  <si>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</si>
  <si>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</si>
  <si>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</si>
  <si>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</si>
  <si>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</si>
  <si>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</si>
  <si>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</si>
  <si>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</si>
  <si>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</si>
  <si>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</si>
  <si>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</si>
  <si>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</si>
  <si>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</si>
  <si>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</si>
  <si>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</si>
  <si>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</si>
  <si>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</si>
  <si>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</si>
  <si>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</si>
  <si>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</si>
  <si>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</si>
  <si>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</si>
  <si>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</si>
  <si>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</si>
  <si>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</si>
  <si>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</si>
  <si>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</si>
  <si>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</si>
  <si>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</si>
  <si>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</si>
  <si>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</si>
  <si>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</si>
  <si>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</si>
  <si>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</si>
  <si>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</si>
  <si>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</si>
  <si>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</si>
  <si>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</si>
  <si>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</si>
  <si>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</si>
  <si>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</si>
  <si>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</si>
  <si>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</si>
  <si>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</si>
  <si>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</si>
  <si>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</si>
  <si>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</si>
  <si>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</si>
  <si>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</si>
  <si>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</si>
  <si>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</si>
  <si>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</si>
  <si>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</si>
  <si>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</si>
  <si>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</si>
  <si>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</si>
  <si>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</si>
  <si>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</si>
  <si>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</si>
  <si>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</si>
  <si>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</si>
  <si>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</si>
  <si>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</si>
  <si>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</si>
  <si>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</si>
  <si>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</si>
  <si>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</si>
  <si>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</si>
  <si>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</si>
  <si>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</si>
  <si>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</si>
  <si>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</si>
  <si>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</si>
  <si>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</si>
  <si>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</si>
  <si>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</si>
  <si>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</si>
  <si>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</si>
  <si>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</si>
  <si>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</si>
  <si>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</si>
  <si>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</si>
  <si>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</si>
  <si>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</si>
  <si>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</si>
  <si>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</si>
  <si>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</si>
  <si>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</si>
  <si>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</si>
  <si>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</si>
  <si>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</si>
  <si>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</si>
  <si>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</si>
  <si>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</si>
  <si>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</si>
  <si>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</si>
  <si>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</si>
  <si>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</si>
  <si>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</si>
  <si>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</si>
  <si>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</si>
  <si>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</si>
  <si>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</si>
  <si>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</si>
  <si>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</si>
  <si>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</si>
  <si>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</si>
  <si>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</si>
  <si>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</si>
  <si>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</si>
  <si>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</si>
  <si>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</si>
  <si>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</si>
  <si>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</si>
  <si>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</si>
  <si>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</si>
  <si>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</si>
  <si>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</si>
  <si>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</si>
  <si>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</si>
  <si>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</si>
  <si>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</si>
  <si>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</si>
  <si>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</si>
  <si>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</si>
  <si>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</si>
  <si>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</si>
  <si>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</si>
  <si>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</si>
  <si>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</si>
  <si>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</si>
  <si>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</si>
  <si>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</si>
  <si>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</si>
  <si>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</si>
  <si>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</si>
  <si>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</si>
  <si>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</si>
  <si>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</si>
  <si>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</si>
  <si>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</si>
  <si>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</si>
  <si>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</si>
  <si>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</si>
  <si>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</si>
  <si>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</si>
  <si>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</si>
  <si>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</si>
  <si>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</si>
  <si>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</si>
  <si>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</si>
  <si>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</si>
  <si>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</si>
  <si>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</si>
  <si>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</si>
  <si>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</si>
  <si>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</si>
  <si>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</si>
  <si>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</si>
  <si>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</si>
  <si>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</si>
  <si>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</si>
  <si>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</si>
  <si>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</si>
  <si>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</si>
  <si>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</si>
  <si>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</si>
  <si>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</si>
  <si>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</si>
  <si>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</si>
  <si>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</si>
  <si>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</si>
  <si>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</si>
  <si>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</si>
  <si>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</si>
  <si>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</si>
  <si>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</si>
  <si>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</si>
  <si>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</si>
  <si>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</si>
  <si>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</si>
  <si>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</si>
  <si>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</si>
  <si>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</si>
  <si>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</si>
  <si>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</si>
  <si>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</si>
  <si>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</si>
  <si>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</si>
  <si>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</si>
  <si>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</si>
  <si>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</si>
  <si>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</si>
  <si>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</si>
  <si>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</si>
  <si>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</si>
  <si>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</si>
  <si>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</si>
  <si>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</si>
  <si>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</si>
  <si>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</si>
  <si>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</si>
  <si>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</si>
  <si>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</si>
  <si>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</si>
  <si>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</si>
  <si>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</si>
  <si>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</si>
  <si>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</si>
  <si>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</si>
  <si>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</si>
  <si>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</si>
  <si>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</si>
  <si>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</si>
  <si>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</si>
  <si>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</si>
  <si>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</si>
  <si>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</si>
  <si>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</si>
  <si>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</si>
  <si>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</si>
  <si>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</si>
  <si>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</si>
  <si>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</si>
  <si>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</si>
  <si>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</si>
  <si>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</si>
  <si>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</si>
  <si>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</si>
  <si>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</si>
  <si>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</si>
  <si>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</si>
  <si>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</si>
  <si>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</si>
  <si>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</si>
  <si>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</si>
  <si>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</si>
  <si>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</si>
  <si>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</si>
  <si>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</si>
  <si>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</si>
  <si>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</si>
  <si>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</si>
  <si>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</si>
  <si>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</si>
  <si>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</si>
  <si>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</si>
  <si>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</si>
  <si>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</si>
  <si>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</si>
  <si>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</si>
  <si>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</si>
  <si>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</si>
  <si>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</si>
  <si>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</si>
  <si>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</si>
  <si>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</si>
  <si>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</si>
  <si>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</si>
  <si>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</si>
  <si>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</si>
  <si>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</si>
  <si>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</si>
  <si>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</si>
  <si>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</si>
  <si>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</si>
  <si>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</si>
  <si>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</si>
  <si>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</si>
  <si>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</si>
  <si>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</si>
  <si>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</si>
  <si>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</si>
  <si>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</si>
  <si>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</si>
  <si>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</si>
  <si>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</si>
  <si>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</si>
  <si>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</si>
  <si>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</si>
  <si>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</si>
  <si>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</si>
  <si>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</si>
  <si>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</si>
  <si>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</si>
  <si>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</si>
  <si>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</si>
  <si>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</si>
  <si>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</si>
  <si>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</si>
  <si>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</si>
  <si>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</si>
  <si>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</si>
  <si>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</si>
  <si>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</si>
  <si>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</si>
  <si>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</si>
  <si>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</si>
  <si>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</si>
  <si>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</si>
  <si>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</si>
  <si>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</si>
  <si>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</si>
  <si>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</si>
  <si>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</si>
  <si>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</si>
  <si>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</si>
  <si>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</si>
  <si>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</si>
  <si>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</si>
  <si>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</si>
  <si>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</si>
  <si>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</si>
  <si>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</si>
  <si>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</si>
  <si>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</si>
  <si>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</si>
  <si>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</si>
  <si>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</si>
  <si>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</si>
  <si>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</si>
  <si>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</si>
  <si>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</si>
  <si>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</si>
  <si>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</si>
  <si>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</si>
  <si>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</si>
  <si>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</si>
  <si>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</si>
  <si>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</si>
  <si>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</si>
  <si>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</si>
  <si>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</si>
  <si>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</si>
  <si>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</si>
  <si>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</si>
  <si>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</si>
  <si>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</si>
  <si>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</si>
  <si>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</si>
  <si>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</si>
  <si>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</si>
  <si>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</si>
  <si>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</si>
  <si>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</si>
  <si>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</si>
  <si>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</si>
  <si>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</si>
  <si>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</si>
  <si>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</si>
  <si>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</si>
  <si>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</si>
  <si>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</si>
  <si>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</si>
  <si>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</si>
  <si>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</si>
  <si>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</si>
  <si>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</si>
  <si>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</si>
  <si>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</si>
  <si>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</si>
  <si>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</si>
  <si>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</si>
  <si>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</si>
  <si>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</si>
  <si>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</si>
  <si>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</si>
  <si>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</si>
  <si>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</si>
  <si>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</si>
  <si>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</si>
  <si>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</si>
  <si>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</si>
  <si>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</si>
  <si>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</si>
  <si>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</si>
  <si>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</si>
  <si>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</si>
  <si>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</si>
  <si>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</si>
  <si>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</si>
  <si>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</si>
  <si>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</si>
  <si>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</si>
  <si>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</si>
  <si>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</si>
  <si>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</si>
  <si>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</si>
  <si>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</si>
  <si>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</si>
  <si>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</si>
  <si>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</si>
  <si>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</si>
  <si>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</si>
  <si>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</si>
  <si>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</si>
  <si>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</si>
  <si>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</si>
  <si>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</si>
  <si>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</si>
  <si>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</si>
  <si>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</si>
  <si>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</si>
  <si>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</si>
  <si>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</si>
  <si>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</si>
  <si>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</si>
  <si>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</si>
  <si>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</si>
  <si>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</si>
  <si>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</si>
  <si>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</si>
  <si>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</si>
  <si>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</si>
  <si>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</si>
  <si>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</si>
  <si>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</si>
  <si>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</si>
  <si>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</si>
  <si>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</si>
  <si>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</si>
  <si>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</si>
  <si>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</si>
  <si>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</si>
  <si>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</si>
  <si>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</si>
  <si>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</si>
  <si>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</si>
  <si>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</si>
  <si>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</si>
  <si>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</si>
  <si>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</si>
  <si>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</si>
  <si>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</si>
  <si>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</si>
  <si>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</si>
  <si>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</si>
  <si>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</si>
  <si>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</si>
  <si>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</si>
  <si>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</si>
  <si>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</si>
  <si>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</si>
  <si>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</si>
  <si>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</si>
  <si>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</si>
  <si>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</si>
  <si>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</si>
  <si>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</si>
  <si>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</si>
  <si>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</si>
  <si>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</si>
  <si>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</si>
  <si>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</si>
  <si>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</si>
  <si>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</si>
  <si>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</si>
  <si>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</si>
  <si>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</si>
  <si>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</si>
  <si>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</si>
  <si>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</si>
  <si>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</si>
  <si>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</si>
  <si>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</si>
  <si>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</si>
  <si>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</si>
  <si>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</si>
  <si>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</si>
  <si>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</si>
  <si>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</si>
  <si>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</si>
  <si>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</si>
  <si>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</si>
  <si>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</si>
  <si>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</si>
  <si>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</si>
  <si>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</si>
  <si>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</si>
  <si>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</si>
  <si>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</si>
  <si>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</si>
  <si>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</si>
  <si>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</si>
  <si>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</si>
  <si>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</si>
  <si>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</si>
  <si>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</si>
  <si>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</si>
  <si>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</si>
  <si>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</si>
  <si>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</si>
  <si>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</si>
  <si>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</si>
  <si>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</si>
  <si>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</si>
  <si>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</si>
  <si>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</si>
  <si>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</si>
  <si>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</si>
  <si>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</si>
  <si>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</si>
  <si>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</si>
  <si>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</si>
  <si>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</si>
  <si>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</si>
  <si>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</si>
  <si>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</si>
  <si>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</si>
  <si>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</si>
  <si>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</si>
  <si>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</si>
  <si>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</si>
  <si>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</si>
  <si>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</si>
  <si>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</si>
  <si>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</si>
  <si>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</si>
  <si>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</si>
  <si>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</si>
  <si>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</si>
  <si>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</si>
  <si>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</si>
  <si>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</si>
  <si>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</si>
  <si>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</si>
  <si>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</si>
  <si>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</si>
  <si>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</si>
  <si>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</si>
  <si>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</si>
  <si>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</si>
  <si>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</si>
  <si>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</si>
  <si>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</si>
  <si>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</si>
  <si>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</si>
  <si>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</si>
  <si>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</si>
  <si>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</si>
  <si>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</si>
  <si>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</si>
  <si>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</si>
  <si>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</si>
  <si>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</si>
  <si>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</si>
  <si>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</si>
  <si>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</si>
  <si>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</si>
  <si>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</si>
  <si>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</si>
  <si>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</si>
  <si>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</si>
  <si>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</si>
  <si>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</si>
  <si>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</si>
  <si>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</si>
  <si>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</si>
  <si>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</si>
  <si>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</si>
  <si>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</si>
  <si>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</si>
  <si>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</si>
  <si>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</si>
  <si>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</si>
  <si>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</si>
  <si>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</si>
  <si>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</si>
  <si>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</si>
  <si>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</si>
  <si>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</si>
  <si>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</si>
  <si>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</si>
  <si>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</si>
  <si>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</si>
  <si>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</si>
  <si>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</si>
  <si>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</si>
  <si>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</si>
  <si>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</si>
  <si>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</si>
  <si>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</si>
  <si>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</si>
  <si>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</si>
  <si>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</si>
  <si>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</si>
  <si>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</si>
  <si>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</si>
  <si>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</si>
  <si>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</si>
  <si>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</si>
  <si>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</si>
  <si>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</si>
  <si>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</si>
  <si>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</si>
  <si>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</si>
  <si>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</si>
  <si>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</si>
  <si>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</si>
  <si>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</si>
  <si>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</si>
  <si>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</si>
  <si>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</si>
  <si>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</si>
  <si>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</si>
  <si>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</si>
  <si>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</si>
  <si>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</si>
  <si>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</si>
  <si>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</si>
  <si>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</si>
  <si>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</si>
  <si>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</si>
  <si>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</si>
  <si>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</si>
  <si>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</si>
  <si>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</si>
  <si>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</si>
  <si>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</si>
  <si>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</si>
  <si>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</si>
  <si>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</si>
  <si>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</si>
  <si>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</si>
  <si>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</si>
  <si>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</si>
  <si>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</si>
  <si>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</si>
  <si>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</si>
  <si>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</si>
  <si>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</si>
  <si>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</si>
  <si>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</si>
  <si>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</si>
  <si>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</si>
  <si>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</si>
  <si>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</si>
  <si>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</si>
  <si>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</si>
  <si>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</si>
  <si>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</si>
  <si>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</si>
  <si>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</si>
  <si>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</si>
  <si>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</si>
  <si>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</si>
  <si>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</si>
  <si>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</si>
  <si>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</si>
  <si>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</si>
  <si>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</si>
  <si>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</si>
  <si>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</si>
  <si>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</si>
  <si>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</si>
  <si>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</si>
  <si>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</si>
  <si>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</si>
  <si>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</si>
  <si>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</si>
  <si>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</si>
  <si>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</si>
  <si>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</si>
  <si>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</si>
  <si>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</si>
  <si>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</si>
  <si>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</si>
  <si>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</si>
  <si>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</si>
  <si>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</si>
  <si>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</si>
  <si>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</si>
  <si>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</si>
  <si>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</si>
  <si>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</si>
  <si>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</si>
  <si>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</si>
  <si>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</si>
  <si>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</si>
  <si>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</si>
  <si>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</si>
  <si>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</si>
  <si>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</si>
  <si>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</si>
  <si>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</si>
  <si>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</si>
  <si>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</si>
  <si>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</si>
  <si>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</si>
  <si>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</si>
  <si>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</si>
  <si>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</si>
  <si>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</si>
  <si>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</si>
  <si>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</si>
  <si>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</si>
  <si>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</si>
  <si>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</si>
  <si>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</si>
  <si>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</si>
  <si>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</si>
  <si>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</si>
  <si>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</si>
  <si>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</si>
  <si>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</si>
  <si>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</si>
  <si>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</si>
  <si>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</si>
  <si>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</si>
  <si>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</si>
  <si>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</si>
  <si>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</si>
  <si>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</si>
  <si>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</si>
  <si>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</si>
  <si>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</si>
  <si>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</si>
  <si>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</si>
  <si>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</si>
  <si>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</si>
  <si>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</si>
  <si>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</si>
  <si>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</si>
  <si>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</si>
  <si>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</si>
  <si>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</si>
  <si>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</si>
  <si>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</si>
  <si>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</si>
  <si>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</si>
  <si>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</si>
  <si>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</si>
  <si>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</si>
  <si>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</si>
  <si>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</si>
  <si>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</si>
  <si>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</si>
  <si>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</si>
  <si>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</si>
  <si>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</si>
  <si>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</si>
  <si>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</si>
  <si>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</si>
  <si>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</si>
  <si>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</si>
  <si>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</si>
  <si>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</si>
  <si>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</si>
  <si>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</si>
  <si>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</si>
  <si>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</si>
  <si>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</si>
  <si>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</si>
  <si>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</si>
  <si>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</si>
  <si>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</si>
  <si>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</si>
  <si>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</si>
  <si>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</si>
  <si>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</si>
  <si>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</si>
  <si>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</si>
  <si>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</si>
  <si>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</si>
  <si>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</si>
  <si>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</si>
  <si>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</si>
  <si>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</si>
  <si>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</si>
  <si>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</si>
  <si>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</si>
  <si>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</si>
  <si>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</si>
  <si>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</si>
  <si>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</si>
  <si>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</si>
  <si>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</si>
  <si>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</si>
  <si>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</si>
  <si>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</si>
  <si>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</si>
  <si>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</si>
  <si>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</si>
  <si>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</si>
  <si>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</si>
  <si>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</si>
  <si>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</si>
  <si>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</si>
  <si>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</si>
  <si>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</si>
  <si>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</si>
  <si>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</si>
  <si>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</si>
  <si>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</si>
  <si>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</si>
  <si>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</si>
  <si>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</si>
  <si>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</si>
  <si>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</si>
  <si>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</si>
  <si>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</si>
  <si>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</si>
  <si>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</si>
  <si>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</si>
  <si>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</si>
  <si>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</si>
  <si>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</si>
  <si>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</si>
  <si>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</si>
  <si>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</si>
  <si>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</si>
  <si>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</si>
  <si>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</si>
  <si>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</si>
  <si>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</si>
  <si>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</si>
  <si>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</si>
  <si>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</si>
  <si>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</si>
  <si>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</si>
  <si>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</si>
  <si>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</si>
  <si>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</si>
  <si>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</si>
  <si>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</si>
  <si>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</si>
  <si>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</si>
  <si>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</si>
  <si>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</si>
  <si>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</si>
  <si>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</si>
  <si>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</si>
  <si>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</si>
  <si>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</si>
  <si>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</si>
  <si>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</si>
  <si>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</si>
  <si>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</si>
  <si>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</si>
  <si>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</si>
  <si>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</si>
  <si>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</si>
  <si>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</si>
  <si>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</si>
  <si>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</si>
  <si>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</si>
  <si>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</si>
  <si>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</si>
  <si>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</si>
  <si>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</si>
  <si>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</si>
  <si>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</si>
  <si>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</si>
  <si>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</si>
  <si>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</si>
  <si>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</si>
  <si>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</si>
  <si>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</si>
  <si>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</si>
  <si>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</si>
  <si>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</si>
  <si>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</si>
  <si>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</si>
  <si>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</si>
  <si>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</si>
  <si>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</si>
  <si>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</si>
  <si>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</si>
  <si>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</si>
  <si>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</si>
  <si>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</si>
  <si>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</si>
  <si>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</si>
  <si>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</si>
  <si>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</si>
  <si>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</si>
  <si>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</si>
  <si>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</si>
  <si>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</si>
  <si>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</si>
  <si>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</si>
  <si>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</si>
  <si>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</si>
  <si>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</si>
  <si>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</si>
  <si>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</si>
  <si>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</si>
  <si>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</si>
  <si>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</si>
  <si>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</si>
  <si>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</si>
  <si>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</si>
  <si>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</si>
  <si>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</si>
  <si>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</si>
  <si>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</si>
  <si>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</si>
  <si>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</si>
  <si>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</si>
  <si>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</si>
  <si>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</si>
  <si>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</si>
  <si>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</si>
  <si>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</si>
  <si>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</si>
  <si>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</si>
  <si>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</si>
  <si>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</si>
  <si>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</si>
  <si>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</si>
  <si>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</si>
  <si>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</si>
  <si>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</si>
  <si>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</si>
  <si>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</si>
  <si>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</si>
  <si>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</si>
  <si>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</si>
  <si>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</si>
  <si>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</si>
  <si>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</si>
  <si>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</si>
  <si>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</si>
  <si>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</si>
  <si>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</si>
  <si>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</si>
  <si>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</si>
  <si>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</si>
  <si>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</si>
  <si>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</si>
  <si>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</si>
  <si>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</si>
  <si>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</si>
  <si>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</si>
  <si>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</si>
  <si>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</si>
  <si>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</si>
  <si>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</si>
  <si>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</si>
  <si>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</si>
  <si>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</si>
  <si>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</si>
  <si>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</si>
  <si>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</si>
  <si>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</si>
  <si>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</si>
  <si>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</si>
  <si>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</si>
  <si>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</si>
  <si>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</si>
  <si>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</si>
  <si>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</si>
  <si>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</si>
  <si>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</si>
  <si>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</si>
  <si>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</si>
  <si>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</si>
  <si>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</si>
  <si>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</si>
  <si>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</si>
  <si>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</si>
  <si>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</si>
  <si>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</si>
  <si>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</si>
  <si>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</si>
  <si>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</si>
  <si>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</si>
  <si>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</si>
  <si>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</si>
  <si>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</si>
  <si>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</si>
  <si>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</si>
  <si>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</si>
  <si>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</si>
  <si>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</si>
  <si>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</si>
  <si>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</si>
  <si>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</si>
  <si>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</si>
  <si>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</si>
  <si>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</si>
  <si>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</si>
  <si>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</si>
  <si>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</si>
  <si>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</si>
  <si>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</si>
  <si>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</si>
  <si>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</si>
  <si>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</si>
  <si>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</si>
  <si>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</si>
  <si>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</si>
  <si>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</si>
  <si>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</si>
  <si>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</si>
  <si>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</si>
  <si>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</si>
  <si>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</si>
  <si>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</si>
  <si>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</si>
  <si>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</si>
  <si>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</si>
  <si>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</si>
  <si>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</si>
  <si>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</si>
  <si>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</si>
  <si>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</si>
  <si>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</si>
  <si>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</si>
  <si>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</si>
  <si>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</si>
  <si>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</si>
  <si>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</si>
  <si>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</si>
  <si>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</si>
  <si>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</si>
  <si>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</si>
  <si>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</si>
  <si>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</si>
  <si>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</si>
  <si>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</si>
  <si>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</si>
  <si>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</si>
  <si>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</si>
  <si>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</si>
  <si>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</si>
  <si>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</si>
  <si>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</si>
  <si>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</si>
  <si>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</si>
  <si>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</si>
  <si>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</si>
  <si>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</si>
  <si>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</si>
  <si>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</si>
  <si>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</si>
  <si>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</si>
  <si>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</si>
  <si>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</si>
  <si>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</si>
  <si>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</si>
  <si>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</si>
  <si>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</si>
  <si>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</si>
  <si>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</si>
  <si>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</si>
  <si>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</si>
  <si>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</si>
  <si>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</si>
  <si>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</si>
  <si>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</si>
  <si>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</si>
  <si>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</si>
  <si>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</si>
  <si>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</si>
  <si>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</si>
  <si>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</si>
  <si>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</si>
  <si>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</si>
  <si>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</si>
  <si>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</si>
  <si>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</si>
  <si>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</si>
  <si>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</si>
  <si>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</si>
  <si>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</si>
  <si>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</si>
  <si>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</si>
  <si>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</si>
  <si>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</si>
  <si>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</si>
  <si>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</si>
  <si>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</si>
  <si>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</si>
  <si>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</si>
  <si>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</si>
  <si>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</si>
  <si>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</si>
  <si>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</si>
  <si>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</si>
  <si>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</si>
  <si>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</si>
  <si>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</si>
  <si>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</si>
  <si>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</si>
  <si>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</si>
  <si>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</si>
  <si>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</si>
  <si>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</si>
  <si>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</si>
  <si>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</si>
  <si>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</si>
  <si>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</si>
  <si>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</si>
  <si>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</si>
  <si>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</si>
  <si>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</si>
  <si>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</si>
  <si>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</si>
  <si>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</si>
  <si>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</si>
  <si>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</si>
  <si>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</si>
  <si>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</si>
  <si>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</si>
  <si>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</si>
  <si>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</si>
  <si>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</si>
  <si>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</si>
  <si>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</si>
  <si>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</si>
  <si>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</si>
  <si>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</si>
  <si>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</si>
  <si>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</si>
  <si>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</si>
  <si>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</si>
  <si>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</si>
  <si>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</si>
  <si>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</si>
  <si>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</si>
  <si>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</si>
  <si>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</si>
  <si>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</si>
  <si>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</si>
  <si>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</si>
  <si>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</si>
  <si>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</si>
  <si>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</si>
  <si>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</si>
  <si>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</si>
  <si>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</si>
  <si>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</si>
  <si>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</si>
  <si>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</si>
  <si>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</si>
  <si>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</si>
  <si>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</si>
  <si>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</si>
  <si>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</si>
  <si>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</si>
  <si>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</si>
  <si>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</si>
  <si>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</si>
  <si>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</si>
  <si>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</si>
  <si>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</si>
  <si>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</si>
  <si>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</si>
  <si>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</si>
  <si>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</si>
  <si>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</si>
  <si>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</si>
  <si>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</si>
  <si>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</si>
  <si>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</si>
  <si>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</si>
  <si>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</si>
  <si>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</si>
  <si>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</si>
  <si>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</si>
  <si>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</si>
  <si>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</si>
  <si>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</si>
  <si>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</si>
  <si>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</si>
  <si>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</si>
  <si>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</si>
  <si>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</si>
  <si>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</si>
  <si>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</si>
  <si>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</si>
  <si>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</si>
  <si>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</si>
  <si>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</si>
  <si>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</si>
  <si>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</si>
  <si>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</si>
  <si>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</si>
  <si>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</si>
  <si>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</si>
  <si>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</si>
  <si>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</si>
  <si>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</si>
  <si>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</si>
  <si>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</si>
  <si>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</si>
  <si>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</si>
  <si>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</si>
  <si>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</si>
  <si>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</si>
  <si>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</si>
  <si>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</si>
  <si>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</si>
  <si>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</si>
  <si>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</si>
  <si>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</si>
  <si>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</si>
  <si>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</si>
  <si>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</si>
  <si>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</si>
  <si>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</si>
  <si>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</si>
  <si>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</si>
  <si>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</si>
  <si>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</si>
  <si>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</si>
  <si>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</si>
  <si>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</si>
  <si>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</si>
  <si>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</si>
  <si>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</si>
  <si>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</si>
  <si>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</si>
  <si>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</si>
  <si>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</si>
  <si>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</si>
  <si>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</si>
  <si>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</si>
  <si>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</si>
  <si>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</si>
  <si>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</si>
  <si>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</si>
  <si>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</si>
  <si>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</si>
  <si>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</si>
  <si>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</si>
  <si>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</si>
  <si>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</si>
  <si>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</si>
  <si>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</si>
  <si>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</si>
  <si>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</si>
  <si>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</si>
  <si>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</si>
  <si>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</si>
  <si>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</si>
  <si>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</si>
  <si>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</si>
  <si>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</si>
  <si>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</si>
  <si>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</si>
  <si>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</si>
  <si>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</si>
  <si>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</si>
  <si>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</si>
  <si>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</si>
  <si>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</si>
  <si>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</si>
  <si>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</si>
  <si>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</si>
  <si>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</si>
  <si>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</si>
  <si>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</si>
  <si>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</si>
  <si>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</si>
  <si>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</si>
  <si>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</si>
  <si>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</si>
  <si>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</si>
  <si>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</si>
  <si>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</si>
  <si>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</si>
  <si>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</si>
  <si>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</si>
  <si>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</si>
  <si>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</si>
  <si>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</si>
  <si>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</si>
  <si>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</si>
  <si>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</si>
  <si>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</si>
  <si>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</si>
  <si>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</si>
  <si>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</si>
  <si>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</si>
  <si>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</si>
  <si>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</si>
  <si>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</si>
  <si>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</si>
  <si>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</si>
  <si>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</si>
  <si>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</si>
  <si>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</si>
  <si>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</si>
  <si>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</si>
  <si>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</si>
  <si>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</si>
  <si>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</si>
  <si>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</si>
  <si>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</si>
  <si>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</si>
  <si>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</si>
  <si>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</si>
  <si>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</si>
  <si>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</si>
  <si>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</si>
  <si>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</si>
  <si>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</si>
  <si>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</si>
  <si>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</si>
  <si>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</si>
  <si>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</si>
  <si>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</si>
  <si>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</si>
  <si>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</si>
  <si>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</si>
  <si>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</si>
  <si>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</si>
  <si>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</si>
  <si>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</si>
  <si>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</si>
  <si>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</si>
  <si>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</si>
  <si>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</si>
  <si>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</si>
  <si>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</si>
  <si>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</si>
  <si>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</si>
  <si>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</si>
  <si>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</si>
  <si>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</si>
  <si>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</si>
  <si>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</si>
  <si>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</si>
  <si>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</si>
  <si>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</si>
  <si>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</si>
  <si>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</si>
  <si>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</si>
  <si>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</si>
  <si>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</si>
  <si>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</si>
  <si>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</si>
  <si>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</si>
  <si>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</si>
  <si>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</si>
  <si>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</si>
  <si>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</si>
  <si>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</si>
  <si>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</si>
  <si>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</si>
  <si>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</si>
  <si>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</si>
  <si>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</si>
  <si>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</si>
  <si>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</si>
  <si>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</si>
  <si>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</si>
  <si>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</si>
  <si>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</si>
  <si>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</si>
  <si>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</si>
  <si>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</si>
  <si>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</si>
  <si>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</si>
  <si>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</si>
  <si>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</si>
  <si>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</si>
  <si>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</si>
  <si>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</si>
  <si>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</si>
  <si>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</si>
  <si>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</si>
  <si>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</si>
  <si>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</si>
  <si>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</si>
  <si>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</si>
  <si>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</si>
  <si>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</si>
  <si>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</si>
  <si>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</si>
  <si>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</si>
  <si>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</si>
  <si>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</si>
  <si>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</si>
  <si>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</si>
  <si>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</si>
  <si>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</si>
  <si>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</si>
  <si>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</si>
  <si>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</si>
  <si>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</si>
  <si>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</si>
  <si>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</si>
  <si>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</si>
  <si>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</si>
  <si>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</si>
  <si>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</si>
  <si>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</si>
  <si>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</si>
  <si>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</si>
  <si>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</si>
  <si>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</si>
  <si>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</si>
  <si>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</si>
  <si>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</si>
  <si>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</si>
  <si>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</si>
  <si>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</si>
  <si>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</si>
  <si>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</si>
  <si>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</si>
  <si>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</si>
  <si>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</si>
  <si>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</si>
  <si>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</si>
  <si>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</si>
  <si>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</si>
  <si>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</si>
  <si>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</si>
  <si>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</si>
  <si>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</si>
  <si>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</si>
  <si>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</si>
  <si>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</si>
  <si>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</si>
  <si>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</si>
  <si>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</si>
  <si>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</si>
  <si>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</si>
  <si>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</si>
  <si>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</si>
  <si>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</si>
  <si>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</si>
  <si>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</si>
  <si>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</si>
  <si>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</si>
  <si>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</si>
  <si>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</si>
  <si>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</si>
  <si>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</si>
  <si>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</si>
  <si>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</si>
  <si>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</si>
  <si>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</si>
  <si>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</si>
  <si>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</si>
  <si>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</si>
  <si>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</si>
  <si>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</si>
  <si>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</si>
  <si>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</si>
  <si>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</si>
  <si>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</si>
  <si>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</si>
  <si>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</si>
  <si>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</si>
  <si>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</si>
  <si>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</si>
  <si>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</si>
  <si>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</si>
  <si>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</si>
  <si>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</si>
  <si>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</si>
  <si>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</si>
  <si>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</si>
  <si>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</si>
  <si>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</si>
  <si>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</si>
  <si>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</si>
  <si>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</si>
  <si>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</si>
  <si>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</si>
  <si>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</si>
  <si>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</si>
  <si>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</si>
  <si>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</si>
  <si>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</si>
  <si>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</si>
  <si>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</si>
  <si>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</si>
  <si>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</si>
  <si>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</si>
  <si>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</si>
  <si>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</si>
  <si>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</si>
  <si>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</si>
  <si>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</si>
  <si>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</si>
  <si>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</si>
  <si>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</si>
  <si>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</si>
  <si>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</si>
  <si>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</si>
  <si>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</si>
  <si>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</si>
  <si>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</si>
  <si>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</si>
  <si>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</si>
  <si>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</si>
  <si>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</si>
  <si>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</si>
  <si>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</si>
  <si>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</si>
  <si>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</si>
  <si>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</si>
  <si>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</si>
  <si>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</si>
  <si>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</si>
  <si>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</si>
  <si>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</si>
  <si>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</si>
  <si>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</si>
  <si>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</si>
  <si>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</si>
  <si>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</si>
  <si>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</si>
  <si>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</si>
  <si>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</si>
  <si>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</si>
  <si>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</si>
  <si>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</si>
  <si>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</si>
  <si>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</si>
  <si>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</si>
  <si>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</si>
  <si>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</si>
  <si>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</si>
  <si>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</si>
  <si>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</si>
  <si>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</si>
  <si>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</si>
  <si>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</si>
  <si>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</si>
  <si>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</si>
  <si>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</si>
  <si>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</si>
  <si>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</si>
  <si>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</si>
  <si>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</si>
  <si>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</si>
  <si>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</si>
  <si>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</si>
  <si>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</si>
  <si>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</si>
  <si>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</si>
  <si>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</si>
  <si>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</si>
  <si>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</si>
  <si>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</si>
  <si>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</si>
  <si>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</si>
  <si>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</si>
  <si>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</si>
  <si>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</si>
  <si>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</si>
  <si>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</si>
  <si>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</si>
  <si>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</si>
  <si>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</si>
  <si>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</si>
  <si>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</si>
  <si>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</si>
  <si>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</si>
  <si>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</si>
  <si>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</si>
  <si>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</si>
  <si>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</si>
  <si>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</si>
  <si>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</si>
  <si>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</si>
  <si>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</si>
  <si>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</si>
  <si>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</si>
  <si>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</si>
  <si>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</si>
  <si>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</si>
  <si>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</si>
  <si>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</si>
  <si>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</si>
  <si>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</si>
  <si>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</si>
  <si>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</si>
  <si>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</si>
  <si>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</si>
  <si>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</si>
  <si>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</si>
  <si>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</si>
  <si>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</si>
  <si>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</si>
  <si>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</si>
  <si>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</si>
  <si>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</si>
  <si>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</si>
  <si>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</si>
  <si>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</si>
  <si>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</si>
  <si>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</si>
  <si>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</si>
  <si>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</si>
  <si>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</si>
  <si>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</si>
  <si>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</si>
  <si>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</si>
  <si>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</si>
  <si>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</si>
  <si>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</si>
  <si>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</si>
  <si>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</si>
  <si>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</si>
  <si>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</si>
  <si>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</si>
  <si>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</si>
  <si>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</si>
  <si>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</si>
  <si>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</si>
  <si>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</si>
  <si>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</si>
  <si>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</si>
  <si>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</si>
  <si>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</si>
  <si>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</si>
  <si>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</si>
  <si>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</si>
  <si>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</si>
  <si>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</si>
  <si>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</si>
  <si>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</si>
  <si>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</si>
  <si>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</si>
  <si>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</si>
  <si>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</si>
  <si>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</si>
  <si>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</si>
  <si>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</si>
  <si>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</si>
  <si>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</si>
  <si>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</si>
  <si>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</si>
  <si>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</si>
  <si>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</si>
  <si>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</si>
  <si>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</si>
  <si>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</si>
  <si>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</si>
  <si>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</si>
  <si>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</si>
  <si>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</si>
  <si>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</si>
  <si>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</si>
  <si>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</si>
  <si>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</si>
  <si>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</si>
  <si>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</si>
  <si>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</si>
  <si>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</si>
  <si>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</si>
  <si>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</si>
  <si>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</si>
  <si>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</si>
  <si>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</si>
  <si>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</si>
  <si>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</si>
  <si>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</si>
  <si>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</si>
  <si>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</si>
  <si>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</si>
  <si>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</si>
  <si>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</si>
  <si>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</si>
  <si>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</si>
  <si>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</si>
  <si>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</si>
  <si>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</si>
  <si>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</si>
  <si>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</si>
  <si>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</si>
  <si>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</si>
  <si>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</si>
  <si>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</si>
  <si>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</si>
  <si>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</si>
  <si>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</si>
  <si>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</si>
  <si>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</si>
  <si>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</si>
  <si>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</si>
  <si>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</si>
  <si>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</si>
  <si>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</si>
  <si>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</si>
  <si>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</si>
  <si>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</si>
  <si>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</si>
  <si>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</si>
  <si>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</si>
  <si>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</si>
  <si>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</si>
  <si>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</si>
  <si>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</si>
  <si>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</si>
  <si>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</si>
  <si>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</si>
  <si>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</si>
  <si>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</si>
  <si>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</si>
  <si>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</si>
  <si>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</si>
  <si>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</si>
  <si>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</si>
  <si>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</si>
  <si>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</si>
  <si>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</si>
  <si>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</si>
  <si>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</si>
  <si>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</si>
  <si>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</si>
  <si>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</si>
  <si>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</si>
  <si>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</si>
  <si>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</si>
  <si>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</si>
  <si>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</si>
  <si>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</si>
  <si>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</si>
  <si>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</si>
  <si>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</si>
  <si>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</si>
  <si>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</si>
  <si>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</si>
  <si>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</si>
  <si>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</si>
  <si>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</si>
  <si>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</si>
  <si>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</si>
  <si>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</si>
  <si>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</si>
  <si>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</si>
  <si>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</si>
  <si>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</si>
  <si>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</si>
  <si>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</si>
  <si>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</si>
  <si>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</si>
  <si>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</si>
  <si>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</si>
  <si>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</si>
  <si>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</si>
  <si>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</si>
  <si>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</si>
  <si>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</si>
  <si>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</si>
  <si>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</si>
  <si>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</si>
  <si>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</si>
  <si>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</si>
  <si>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</si>
  <si>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</si>
  <si>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</si>
  <si>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</si>
  <si>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</si>
  <si>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</si>
  <si>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</si>
  <si>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</si>
  <si>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</si>
  <si>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</si>
  <si>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</si>
  <si>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</si>
  <si>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</si>
  <si>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</si>
  <si>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</si>
  <si>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</si>
  <si>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</si>
  <si>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</si>
  <si>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</si>
  <si>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</si>
  <si>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</si>
  <si>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</si>
  <si>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</si>
  <si>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</si>
  <si>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</si>
  <si>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</si>
  <si>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</si>
  <si>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</si>
  <si>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</si>
  <si>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</si>
  <si>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</si>
  <si>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</si>
  <si>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</si>
  <si>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</si>
  <si>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</si>
  <si>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</si>
  <si>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</si>
  <si>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</si>
  <si>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</si>
  <si>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</si>
  <si>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</si>
  <si>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</si>
  <si>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</si>
  <si>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</si>
  <si>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</si>
  <si>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</si>
  <si>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</si>
  <si>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</si>
  <si>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</si>
  <si>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</si>
  <si>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</si>
  <si>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</si>
  <si>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</si>
  <si>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</si>
  <si>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</si>
  <si>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</si>
  <si>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</si>
  <si>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</si>
  <si>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</si>
  <si>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</si>
  <si>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</si>
  <si>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</si>
  <si>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</si>
  <si>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</si>
  <si>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</si>
  <si>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</si>
  <si>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</si>
  <si>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</si>
  <si>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</si>
  <si>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</si>
  <si>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</si>
  <si>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</si>
  <si>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</si>
  <si>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</si>
  <si>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</si>
  <si>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</si>
  <si>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</si>
  <si>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</si>
  <si>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</si>
  <si>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</si>
  <si>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</si>
  <si>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</si>
  <si>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</si>
  <si>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</si>
  <si>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</si>
  <si>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</si>
  <si>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</si>
  <si>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</si>
  <si>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</si>
  <si>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</si>
  <si>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</si>
  <si>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</si>
  <si>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</si>
  <si>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</si>
  <si>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</si>
  <si>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</si>
  <si>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</si>
  <si>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</si>
  <si>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</si>
  <si>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</si>
  <si>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</si>
  <si>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</si>
  <si>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</si>
  <si>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</si>
  <si>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</si>
  <si>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</si>
  <si>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</si>
  <si>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</si>
  <si>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</si>
  <si>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</si>
  <si>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</si>
  <si>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</si>
  <si>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</si>
  <si>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</si>
  <si>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</si>
  <si>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</si>
  <si>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</si>
  <si>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</si>
  <si>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</si>
  <si>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</si>
  <si>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</si>
  <si>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</si>
  <si>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</si>
  <si>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</si>
  <si>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</si>
  <si>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</si>
  <si>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</si>
  <si>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</si>
  <si>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</si>
  <si>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</si>
  <si>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</si>
  <si>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</si>
  <si>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</si>
  <si>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</si>
  <si>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</si>
  <si>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</si>
  <si>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</si>
  <si>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</si>
  <si>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</si>
  <si>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</si>
  <si>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</si>
  <si>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</si>
  <si>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</si>
  <si>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</si>
  <si>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</si>
  <si>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</si>
  <si>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</si>
  <si>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</si>
  <si>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</si>
  <si>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</si>
  <si>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</si>
  <si>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</si>
  <si>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</si>
  <si>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</si>
  <si>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</si>
  <si>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</si>
  <si>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</si>
  <si>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</si>
  <si>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</si>
  <si>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</si>
  <si>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</si>
  <si>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</si>
  <si>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</si>
  <si>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</si>
  <si>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</si>
  <si>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</si>
  <si>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</si>
  <si>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</si>
  <si>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</si>
  <si>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</si>
  <si>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</si>
  <si>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</si>
  <si>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</si>
  <si>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</si>
  <si>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</si>
  <si>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</si>
  <si>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</si>
  <si>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</si>
  <si>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</si>
  <si>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</si>
  <si>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</si>
  <si>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</si>
  <si>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</si>
  <si>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</si>
  <si>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</si>
  <si>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</si>
  <si>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</si>
  <si>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</si>
  <si>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</si>
  <si>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</si>
  <si>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</si>
  <si>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</si>
  <si>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</si>
  <si>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</si>
  <si>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</si>
  <si>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</si>
  <si>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</si>
  <si>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</si>
  <si>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</si>
  <si>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</si>
  <si>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</si>
  <si>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</si>
  <si>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</si>
  <si>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</si>
  <si>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</si>
  <si>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</si>
  <si>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</si>
  <si>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</si>
  <si>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</si>
  <si>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</si>
  <si>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</si>
  <si>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</si>
  <si>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</si>
  <si>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</si>
  <si>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</si>
  <si>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</si>
  <si>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</si>
  <si>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</si>
  <si>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</si>
  <si>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</si>
  <si>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</si>
  <si>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</si>
  <si>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</si>
  <si>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</si>
  <si>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</si>
  <si>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</si>
  <si>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</si>
  <si>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</si>
  <si>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</si>
  <si>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</si>
  <si>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</si>
  <si>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</si>
  <si>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</si>
  <si>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</si>
  <si>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</si>
  <si>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</si>
  <si>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</si>
  <si>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</si>
  <si>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</si>
  <si>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</si>
  <si>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</si>
  <si>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</si>
  <si>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</si>
  <si>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</si>
  <si>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</si>
  <si>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</si>
  <si>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</si>
  <si>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</si>
  <si>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</si>
  <si>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</si>
  <si>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</si>
  <si>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</si>
  <si>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</si>
  <si>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</si>
  <si>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</si>
  <si>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</si>
  <si>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</si>
  <si>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</si>
  <si>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</si>
  <si>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</si>
  <si>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</si>
  <si>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</si>
  <si>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</si>
  <si>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</si>
  <si>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</si>
  <si>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</si>
  <si>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</si>
  <si>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</si>
  <si>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</si>
  <si>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</si>
  <si>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</si>
  <si>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</si>
  <si>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</si>
  <si>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</si>
  <si>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</si>
  <si>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</si>
  <si>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</si>
  <si>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</si>
  <si>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</si>
  <si>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</si>
  <si>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</si>
  <si>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</si>
  <si>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</si>
  <si>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</si>
  <si>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</si>
  <si>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</si>
  <si>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</si>
  <si>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</si>
  <si>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</si>
  <si>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</si>
  <si>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</si>
  <si>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</si>
  <si>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</si>
  <si>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</si>
  <si>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</si>
  <si>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</si>
  <si>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</si>
  <si>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</si>
  <si>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</si>
  <si>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</si>
  <si>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</si>
  <si>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</si>
  <si>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</si>
  <si>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</si>
  <si>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</si>
  <si>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</si>
  <si>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</si>
  <si>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</si>
  <si>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</si>
  <si>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</si>
  <si>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</si>
  <si>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</si>
  <si>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</si>
  <si>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</si>
  <si>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</si>
  <si>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</si>
  <si>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</si>
  <si>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</si>
  <si>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</si>
  <si>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</si>
  <si>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</si>
  <si>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</si>
  <si>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</si>
  <si>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</si>
  <si>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</si>
  <si>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</si>
  <si>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</si>
  <si>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</si>
  <si>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</si>
  <si>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</si>
  <si>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</si>
  <si>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</si>
  <si>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</si>
  <si>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</si>
  <si>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</si>
  <si>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</si>
  <si>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</si>
  <si>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</si>
  <si>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</si>
  <si>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</si>
  <si>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</si>
  <si>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</si>
  <si>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</si>
  <si>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</si>
  <si>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</si>
  <si>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</si>
  <si>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</si>
  <si>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</si>
  <si>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</si>
  <si>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</si>
  <si>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</si>
  <si>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</si>
  <si>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</si>
  <si>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</si>
  <si>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</si>
  <si>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</si>
  <si>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</si>
  <si>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</si>
  <si>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</si>
  <si>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</si>
  <si>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</si>
  <si>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</si>
  <si>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</si>
  <si>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</si>
  <si>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</si>
  <si>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</si>
  <si>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</si>
  <si>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</si>
  <si>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</si>
  <si>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</si>
  <si>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</si>
  <si>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</si>
  <si>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</si>
  <si>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</si>
  <si>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</si>
  <si>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</si>
  <si>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</si>
  <si>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</si>
  <si>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</si>
  <si>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</si>
  <si>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</si>
  <si>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</si>
  <si>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</si>
  <si>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</si>
  <si>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</si>
  <si>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</si>
  <si>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</si>
  <si>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</si>
  <si>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</si>
  <si>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</si>
  <si>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</si>
  <si>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</si>
  <si>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</si>
  <si>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</si>
  <si>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</si>
  <si>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</si>
  <si>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</si>
  <si>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</si>
  <si>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</si>
  <si>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</si>
  <si>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</si>
  <si>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</si>
  <si>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</si>
  <si>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</si>
  <si>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</si>
  <si>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</si>
  <si>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</si>
  <si>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</si>
  <si>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</si>
  <si>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</si>
  <si>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</si>
  <si>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</si>
  <si>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</si>
  <si>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</si>
  <si>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</si>
  <si>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</si>
  <si>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</si>
  <si>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</si>
  <si>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</si>
  <si>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</si>
  <si>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</si>
  <si>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</si>
  <si>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</si>
  <si>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</si>
  <si>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</si>
  <si>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</si>
  <si>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</si>
  <si>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</si>
  <si>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</si>
  <si>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</si>
  <si>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</si>
  <si>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</si>
  <si>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</si>
  <si>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</si>
  <si>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</si>
  <si>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</si>
  <si>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</si>
  <si>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</si>
  <si>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</si>
  <si>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</si>
  <si>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</si>
  <si>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</si>
  <si>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</si>
  <si>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</si>
  <si>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</si>
  <si>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</si>
  <si>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</si>
  <si>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</si>
  <si>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</si>
  <si>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</si>
  <si>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</si>
  <si>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</si>
  <si>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</si>
  <si>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</si>
  <si>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</si>
  <si>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</si>
  <si>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</si>
  <si>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</si>
  <si>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</si>
  <si>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</si>
  <si>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</si>
  <si>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</si>
  <si>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</si>
  <si>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</si>
  <si>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</si>
  <si>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</si>
  <si>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</si>
  <si>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</si>
  <si>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</si>
  <si>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</si>
  <si>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</si>
  <si>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</si>
  <si>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</si>
  <si>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</si>
  <si>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</si>
  <si>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</si>
  <si>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</si>
  <si>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</si>
  <si>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</si>
  <si>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</si>
  <si>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</si>
  <si>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</si>
  <si>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</si>
  <si>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</si>
  <si>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</si>
  <si>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</si>
  <si>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</si>
  <si>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</si>
  <si>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</si>
  <si>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</si>
  <si>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</si>
  <si>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</si>
  <si>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</si>
  <si>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</si>
  <si>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</si>
  <si>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</si>
  <si>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</si>
  <si>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</si>
  <si>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</si>
  <si>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</si>
  <si>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</si>
  <si>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</si>
  <si>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</si>
  <si>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</si>
  <si>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</si>
  <si>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</si>
  <si>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</si>
  <si>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</si>
  <si>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</si>
  <si>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</si>
  <si>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</si>
  <si>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</si>
  <si>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</si>
  <si>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</si>
  <si>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</si>
  <si>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</si>
  <si>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</si>
  <si>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</si>
  <si>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</si>
  <si>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</si>
  <si>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</si>
  <si>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</si>
  <si>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</si>
  <si>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</si>
  <si>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</si>
  <si>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</si>
  <si>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</si>
  <si>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</si>
  <si>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</si>
  <si>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</si>
  <si>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</si>
  <si>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</si>
  <si>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</si>
  <si>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</si>
  <si>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</si>
  <si>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</si>
  <si>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</si>
  <si>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</si>
  <si>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</si>
  <si>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</si>
  <si>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</si>
  <si>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</si>
  <si>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</si>
  <si>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</si>
  <si>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</si>
  <si>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</si>
  <si>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</si>
  <si>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</si>
  <si>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</si>
  <si>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</si>
  <si>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</si>
  <si>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</si>
  <si>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</si>
  <si>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</si>
  <si>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</si>
  <si>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</si>
  <si>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</si>
  <si>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</si>
  <si>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</si>
  <si>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</si>
  <si>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</si>
  <si>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</si>
  <si>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</si>
  <si>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</si>
  <si>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</si>
  <si>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</si>
  <si>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</si>
  <si>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</si>
  <si>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</si>
  <si>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</si>
  <si>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</si>
  <si>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</si>
  <si>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</si>
  <si>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</si>
  <si>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</si>
  <si>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</si>
  <si>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</si>
  <si>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</si>
  <si>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</si>
  <si>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</si>
  <si>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</si>
  <si>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</si>
  <si>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</si>
  <si>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</si>
  <si>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</si>
  <si>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</si>
  <si>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</si>
  <si>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</si>
  <si>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</si>
  <si>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</si>
  <si>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</si>
  <si>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</si>
  <si>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</si>
  <si>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</si>
  <si>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</si>
  <si>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</si>
  <si>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</si>
  <si>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</si>
  <si>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</si>
  <si>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</si>
  <si>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</si>
  <si>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</si>
  <si>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</si>
  <si>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</si>
  <si>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</si>
  <si>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</si>
  <si>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</si>
  <si>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</si>
  <si>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</si>
  <si>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</si>
  <si>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</si>
  <si>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</si>
  <si>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</si>
  <si>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</si>
  <si>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</si>
  <si>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</si>
  <si>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</si>
  <si>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</si>
  <si>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</si>
  <si>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</si>
  <si>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</si>
  <si>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</si>
  <si>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</si>
  <si>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</si>
  <si>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</si>
  <si>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</si>
  <si>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</si>
  <si>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</si>
  <si>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</si>
  <si>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</si>
  <si>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</si>
  <si>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</si>
  <si>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</si>
  <si>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</si>
  <si>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</si>
  <si>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</si>
  <si>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</si>
  <si>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</si>
  <si>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</si>
  <si>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</si>
  <si>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</si>
  <si>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</si>
  <si>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</si>
  <si>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</si>
  <si>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</si>
  <si>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</si>
  <si>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</si>
  <si>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</si>
  <si>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</si>
  <si>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</si>
  <si>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</si>
  <si>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</si>
  <si>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</si>
  <si>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</si>
  <si>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</si>
  <si>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</si>
  <si>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</si>
  <si>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</si>
  <si>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</si>
  <si>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</si>
  <si>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</si>
  <si>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</si>
  <si>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</si>
  <si>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</si>
  <si>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</si>
  <si>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</si>
  <si>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</si>
  <si>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</si>
  <si>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</si>
  <si>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</si>
  <si>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</si>
  <si>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</si>
  <si>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</si>
  <si>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</si>
  <si>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</si>
  <si>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</si>
  <si>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</si>
  <si>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</si>
  <si>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</si>
  <si>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</si>
  <si>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</si>
  <si>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</si>
  <si>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</si>
  <si>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</si>
  <si>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</si>
  <si>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</si>
  <si>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</si>
  <si>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</si>
  <si>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</si>
  <si>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</si>
  <si>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</si>
  <si>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</si>
  <si>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</si>
  <si>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</si>
  <si>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</si>
  <si>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</si>
  <si>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</si>
  <si>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</si>
  <si>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</si>
  <si>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</si>
  <si>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</si>
  <si>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</si>
  <si>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</si>
  <si>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</si>
  <si>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</si>
  <si>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</si>
  <si>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</si>
  <si>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</si>
  <si>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</si>
  <si>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</si>
  <si>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</si>
  <si>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</si>
  <si>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</si>
  <si>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</si>
  <si>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</si>
  <si>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</si>
  <si>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</si>
  <si>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</si>
  <si>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</si>
  <si>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</si>
  <si>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</si>
  <si>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</si>
  <si>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</si>
  <si>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</si>
  <si>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</si>
  <si>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</si>
  <si>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</si>
  <si>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</si>
  <si>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</si>
  <si>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</si>
  <si>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</si>
  <si>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</si>
  <si>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</si>
  <si>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</si>
  <si>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</si>
  <si>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</si>
  <si>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</si>
  <si>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</si>
  <si>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</si>
  <si>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</si>
  <si>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</si>
  <si>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</si>
  <si>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</si>
  <si>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</si>
  <si>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</si>
  <si>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</si>
  <si>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</si>
  <si>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</si>
  <si>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</si>
  <si>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</si>
  <si>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</si>
  <si>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</si>
  <si>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</si>
  <si>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</si>
  <si>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</si>
  <si>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</si>
  <si>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</si>
  <si>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</si>
  <si>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</si>
  <si>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</si>
  <si>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</si>
  <si>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</si>
  <si>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</si>
  <si>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</si>
  <si>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</si>
  <si>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</si>
  <si>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</si>
  <si>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</si>
  <si>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</si>
  <si>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</si>
  <si>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</si>
  <si>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</si>
  <si>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</si>
  <si>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</si>
  <si>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</si>
  <si>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</si>
  <si>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</si>
  <si>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</si>
  <si>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</si>
  <si>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</si>
  <si>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</si>
  <si>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</si>
  <si>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</si>
  <si>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</si>
  <si>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</si>
  <si>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</si>
  <si>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</si>
  <si>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</si>
  <si>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</si>
  <si>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</si>
  <si>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</si>
  <si>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</si>
  <si>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</si>
  <si>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</si>
  <si>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</si>
  <si>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</si>
  <si>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</si>
  <si>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</si>
  <si>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</si>
  <si>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</si>
  <si>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</si>
  <si>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</si>
  <si>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</si>
  <si>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</si>
  <si>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</si>
  <si>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</si>
  <si>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</si>
  <si>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</si>
  <si>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</si>
  <si>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</si>
  <si>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</si>
  <si>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</si>
  <si>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</si>
  <si>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</si>
  <si>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</si>
  <si>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</si>
  <si>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</si>
  <si>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</si>
  <si>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</si>
  <si>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</si>
  <si>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</si>
  <si>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</si>
  <si>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</si>
  <si>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</si>
  <si>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</si>
  <si>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</si>
  <si>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</si>
  <si>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</si>
  <si>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</si>
  <si>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</si>
  <si>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</si>
  <si>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</si>
  <si>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</si>
  <si>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</si>
  <si>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</si>
  <si>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</si>
  <si>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</si>
  <si>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</si>
  <si>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</si>
  <si>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</si>
  <si>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</si>
  <si>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</si>
  <si>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</si>
  <si>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</si>
  <si>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</si>
  <si>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</si>
  <si>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</si>
  <si>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</si>
  <si>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</si>
  <si>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</si>
  <si>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</si>
  <si>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</si>
  <si>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</si>
  <si>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</si>
  <si>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</si>
  <si>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</si>
  <si>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</si>
  <si>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</si>
  <si>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</si>
  <si>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</si>
  <si>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</si>
  <si>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</si>
  <si>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</si>
  <si>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</si>
  <si>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</si>
  <si>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</si>
  <si>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</si>
  <si>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</si>
  <si>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</si>
  <si>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</si>
  <si>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</si>
  <si>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</si>
  <si>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</si>
  <si>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</si>
  <si>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</si>
  <si>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</si>
  <si>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</si>
  <si>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</si>
  <si>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</si>
  <si>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</si>
  <si>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</si>
  <si>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</si>
  <si>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</si>
  <si>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</si>
  <si>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</si>
  <si>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</si>
  <si>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</si>
  <si>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</si>
  <si>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</si>
  <si>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</si>
  <si>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</si>
  <si>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</si>
  <si>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</si>
  <si>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</si>
  <si>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</si>
  <si>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</si>
  <si>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</si>
  <si>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</si>
  <si>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</si>
  <si>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</si>
  <si>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</si>
  <si>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</si>
  <si>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</si>
  <si>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</si>
  <si>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</si>
  <si>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</si>
  <si>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</si>
  <si>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</si>
  <si>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</si>
  <si>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</si>
  <si>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</si>
  <si>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</si>
  <si>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</si>
  <si>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</si>
  <si>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</si>
  <si>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</si>
  <si>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</si>
  <si>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</si>
  <si>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</si>
  <si>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</si>
  <si>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</si>
  <si>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</si>
  <si>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</si>
  <si>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</si>
  <si>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</si>
  <si>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</si>
  <si>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</si>
  <si>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</si>
  <si>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</si>
  <si>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</si>
  <si>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</si>
  <si>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</si>
  <si>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</si>
  <si>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</si>
  <si>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</si>
  <si>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</si>
  <si>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</si>
  <si>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</si>
  <si>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</si>
  <si>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</si>
  <si>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</si>
  <si>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</si>
  <si>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</si>
  <si>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</si>
  <si>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</si>
  <si>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</si>
  <si>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</si>
  <si>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</si>
  <si>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</si>
  <si>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</si>
  <si>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</si>
  <si>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</si>
  <si>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</si>
  <si>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</si>
  <si>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</si>
  <si>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</si>
  <si>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</si>
  <si>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</si>
  <si>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</si>
  <si>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</si>
  <si>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</si>
  <si>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</si>
  <si>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</si>
  <si>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</si>
  <si>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</si>
  <si>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</si>
  <si>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</si>
  <si>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</si>
  <si>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</si>
  <si>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</si>
  <si>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</si>
  <si>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</si>
  <si>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</si>
  <si>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</si>
  <si>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</si>
  <si>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</si>
  <si>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</si>
  <si>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</si>
  <si>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</si>
  <si>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</si>
  <si>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</si>
  <si>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</si>
  <si>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</si>
  <si>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</si>
  <si>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</si>
  <si>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</si>
  <si>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</si>
  <si>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</si>
  <si>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</si>
  <si>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</si>
  <si>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</si>
  <si>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</si>
  <si>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</si>
  <si>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</si>
  <si>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</si>
  <si>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</si>
  <si>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</si>
  <si>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</si>
  <si>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</si>
  <si>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</si>
  <si>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</si>
  <si>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</si>
  <si>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</si>
  <si>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</si>
  <si>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</si>
  <si>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</si>
  <si>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</si>
  <si>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</si>
  <si>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</si>
  <si>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</si>
  <si>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</si>
  <si>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</si>
  <si>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</si>
  <si>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</si>
  <si>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</si>
  <si>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</si>
  <si>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</si>
  <si>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</si>
  <si>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</si>
  <si>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</si>
  <si>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</si>
  <si>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</si>
  <si>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</si>
  <si>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</si>
  <si>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</si>
  <si>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</si>
  <si>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</si>
  <si>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</si>
  <si>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</si>
  <si>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</si>
  <si>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</si>
  <si>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</si>
  <si>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</si>
  <si>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</si>
  <si>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</si>
  <si>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</si>
  <si>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</si>
  <si>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</si>
  <si>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</si>
  <si>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</si>
  <si>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</si>
  <si>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</si>
  <si>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</si>
  <si>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</si>
  <si>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</si>
  <si>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</si>
  <si>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</si>
  <si>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</si>
  <si>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</si>
  <si>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</si>
  <si>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</si>
  <si>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</si>
  <si>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</si>
  <si>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</si>
  <si>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</si>
  <si>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</si>
  <si>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</si>
  <si>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</si>
  <si>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</si>
  <si>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</si>
  <si>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</si>
  <si>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</si>
  <si>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</si>
  <si>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</si>
  <si>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</si>
  <si>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</si>
  <si>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</si>
  <si>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</si>
  <si>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</si>
  <si>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</si>
  <si>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</si>
  <si>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</si>
  <si>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</si>
  <si>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</si>
  <si>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</si>
  <si>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</si>
  <si>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</si>
  <si>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</si>
  <si>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</si>
  <si>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</si>
  <si>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</si>
  <si>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</si>
  <si>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</si>
  <si>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</si>
  <si>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</si>
  <si>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</si>
  <si>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</si>
  <si>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</si>
  <si>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</si>
  <si>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</si>
  <si>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</si>
  <si>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</si>
  <si>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</si>
  <si>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</si>
  <si>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</si>
  <si>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</si>
  <si>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</si>
  <si>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</si>
  <si>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</si>
  <si>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</si>
  <si>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</si>
  <si>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</si>
  <si>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</si>
  <si>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</si>
  <si>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</si>
  <si>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</si>
  <si>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</si>
  <si>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</si>
  <si>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</si>
  <si>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</si>
  <si>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</si>
  <si>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</si>
  <si>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</si>
  <si>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</si>
  <si>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</si>
  <si>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</si>
  <si>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</si>
  <si>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</si>
  <si>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</si>
  <si>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</si>
  <si>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</si>
  <si>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</si>
  <si>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</si>
  <si>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</si>
  <si>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</si>
  <si>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</si>
  <si>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</si>
  <si>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</si>
  <si>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</si>
  <si>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</si>
  <si>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</si>
  <si>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</si>
  <si>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</si>
  <si>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</si>
  <si>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</si>
  <si>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</si>
  <si>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</si>
  <si>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</si>
  <si>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</si>
  <si>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</si>
  <si>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</si>
  <si>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</si>
  <si>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</si>
  <si>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</si>
  <si>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</si>
  <si>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</si>
  <si>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</si>
  <si>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</si>
  <si>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</si>
  <si>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</si>
  <si>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</si>
  <si>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</si>
  <si>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</si>
  <si>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</si>
  <si>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</si>
  <si>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</si>
  <si>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</si>
  <si>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</si>
  <si>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</si>
  <si>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</si>
  <si>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</si>
  <si>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</si>
  <si>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</si>
  <si>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</si>
  <si>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</si>
  <si>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</si>
  <si>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</si>
  <si>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</si>
  <si>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</si>
  <si>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</si>
  <si>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</si>
  <si>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</si>
  <si>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</si>
  <si>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</si>
  <si>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</si>
  <si>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</si>
  <si>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</si>
  <si>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</si>
  <si>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</si>
  <si>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</si>
  <si>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</si>
  <si>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</si>
  <si>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</si>
  <si>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</si>
  <si>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</si>
  <si>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</si>
  <si>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</si>
  <si>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</si>
  <si>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</si>
  <si>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</si>
  <si>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</si>
  <si>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</si>
  <si>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</si>
  <si>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</si>
  <si>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</si>
  <si>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</si>
  <si>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</si>
  <si>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</si>
  <si>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</si>
  <si>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</si>
  <si>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</si>
  <si>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</si>
  <si>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</si>
  <si>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</si>
  <si>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</si>
  <si>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</si>
  <si>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</si>
  <si>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</si>
  <si>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</si>
  <si>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</si>
  <si>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</si>
  <si>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</si>
  <si>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</si>
  <si>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</si>
  <si>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</si>
  <si>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</si>
  <si>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</si>
  <si>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</si>
  <si>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</si>
  <si>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</si>
  <si>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</si>
  <si>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</si>
  <si>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</si>
  <si>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</si>
  <si>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</si>
  <si>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</si>
  <si>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</si>
  <si>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</si>
  <si>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</si>
  <si>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</si>
  <si>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</si>
  <si>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</si>
  <si>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</si>
  <si>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</si>
  <si>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</si>
  <si>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</si>
  <si>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</si>
  <si>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</si>
  <si>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</si>
  <si>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</si>
  <si>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</si>
  <si>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</si>
  <si>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</si>
  <si>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</si>
  <si>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</si>
  <si>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</si>
  <si>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</si>
  <si>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</si>
  <si>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</si>
  <si>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</si>
  <si>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</si>
  <si>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</si>
  <si>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</si>
  <si>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</si>
  <si>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</si>
  <si>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</si>
  <si>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</si>
  <si>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</si>
  <si>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</si>
  <si>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</si>
  <si>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</si>
  <si>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</si>
  <si>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</si>
  <si>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</si>
  <si>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</si>
  <si>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</si>
  <si>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</si>
  <si>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</si>
  <si>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</si>
  <si>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</si>
  <si>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</si>
  <si>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</si>
  <si>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</si>
  <si>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</si>
  <si>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</si>
  <si>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</si>
  <si>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</si>
  <si>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</si>
  <si>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</si>
  <si>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</si>
  <si>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</si>
  <si>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</si>
  <si>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</si>
  <si>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</si>
  <si>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</si>
  <si>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</si>
  <si>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</si>
  <si>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</si>
  <si>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</si>
  <si>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</si>
  <si>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</si>
  <si>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</si>
  <si>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</si>
  <si>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</si>
  <si>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</si>
  <si>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</si>
  <si>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</si>
  <si>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</si>
  <si>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</si>
  <si>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</si>
  <si>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</si>
  <si>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</si>
  <si>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</si>
  <si>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</si>
  <si>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</si>
  <si>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</si>
  <si>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</si>
  <si>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</si>
  <si>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</si>
  <si>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</si>
  <si>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</si>
  <si>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</si>
  <si>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</si>
  <si>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</si>
  <si>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</si>
  <si>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</si>
  <si>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</si>
  <si>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</si>
  <si>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</si>
  <si>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</si>
  <si>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</si>
  <si>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</si>
  <si>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</si>
  <si>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</si>
  <si>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</si>
  <si>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</si>
  <si>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</si>
  <si>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</si>
  <si>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</si>
  <si>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</si>
  <si>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</si>
  <si>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</si>
  <si>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</si>
  <si>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</si>
  <si>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</si>
  <si>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</si>
  <si>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</si>
  <si>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</si>
  <si>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</si>
  <si>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</si>
  <si>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</si>
  <si>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</si>
  <si>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</si>
  <si>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</si>
  <si>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</si>
  <si>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</si>
  <si>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</si>
  <si>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</si>
  <si>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</si>
  <si>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</si>
  <si>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</si>
  <si>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</si>
  <si>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</si>
  <si>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</si>
  <si>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</si>
  <si>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</si>
  <si>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</si>
  <si>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</si>
  <si>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</si>
  <si>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</si>
  <si>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</si>
  <si>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</si>
  <si>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</si>
  <si>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</si>
  <si>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</si>
  <si>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</si>
  <si>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</si>
  <si>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</si>
  <si>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</si>
  <si>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</si>
  <si>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</si>
  <si>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</si>
  <si>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</si>
  <si>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</si>
  <si>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</si>
  <si>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</si>
  <si>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</si>
  <si>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</si>
  <si>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</si>
  <si>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</si>
  <si>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</si>
  <si>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</si>
  <si>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</si>
  <si>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</si>
  <si>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</si>
  <si>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</si>
  <si>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</si>
  <si>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</si>
  <si>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</si>
  <si>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</si>
  <si>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</si>
  <si>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</si>
  <si>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</si>
  <si>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</si>
  <si>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</si>
  <si>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</si>
  <si>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</si>
  <si>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</si>
  <si>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</si>
  <si>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</si>
  <si>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</si>
  <si>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</si>
  <si>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</si>
  <si>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</si>
  <si>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</si>
  <si>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</si>
  <si>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</si>
  <si>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</si>
  <si>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</si>
  <si>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</si>
  <si>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</si>
  <si>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</si>
  <si>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</si>
  <si>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</si>
  <si>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</si>
  <si>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</si>
  <si>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</si>
  <si>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</si>
  <si>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</si>
  <si>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</si>
  <si>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</si>
  <si>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</si>
  <si>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</si>
  <si>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</si>
  <si>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</si>
  <si>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</si>
  <si>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</si>
  <si>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</si>
  <si>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</si>
  <si>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</si>
  <si>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</si>
  <si>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</si>
  <si>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</si>
  <si>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</si>
  <si>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</si>
  <si>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</si>
  <si>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</si>
  <si>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</si>
  <si>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</si>
  <si>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</si>
  <si>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</si>
  <si>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</si>
  <si>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</si>
  <si>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</si>
  <si>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</si>
  <si>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</si>
  <si>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</si>
  <si>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</si>
  <si>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</si>
  <si>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</si>
  <si>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</si>
  <si>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</si>
  <si>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</si>
  <si>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</si>
  <si>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</si>
  <si>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</si>
  <si>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</si>
  <si>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</si>
  <si>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</si>
  <si>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</si>
  <si>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</si>
  <si>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</si>
  <si>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</si>
  <si>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</si>
  <si>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</si>
  <si>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</si>
  <si>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</si>
  <si>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</si>
  <si>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</si>
  <si>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</si>
  <si>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</si>
  <si>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</si>
  <si>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</si>
  <si>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</si>
  <si>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</si>
  <si>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</si>
  <si>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</si>
  <si>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</si>
  <si>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</si>
  <si>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</si>
  <si>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</si>
  <si>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</si>
  <si>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</si>
  <si>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</si>
  <si>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</si>
  <si>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</si>
  <si>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</si>
  <si>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</si>
  <si>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</si>
  <si>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</si>
  <si>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</si>
  <si>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</si>
  <si>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</si>
  <si>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</si>
  <si>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</si>
  <si>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</si>
  <si>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</si>
  <si>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</si>
  <si>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</si>
  <si>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</si>
  <si>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</si>
  <si>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</si>
  <si>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</si>
  <si>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</si>
  <si>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</si>
  <si>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</si>
  <si>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</si>
  <si>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</si>
  <si>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</si>
  <si>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</si>
  <si>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</si>
  <si>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</si>
  <si>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</si>
  <si>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</si>
  <si>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</si>
  <si>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</si>
  <si>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</si>
  <si>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</si>
  <si>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</si>
  <si>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</si>
  <si>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</si>
  <si>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</si>
  <si>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</si>
  <si>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</si>
  <si>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</si>
  <si>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</si>
  <si>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</si>
  <si>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</si>
  <si>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</si>
  <si>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</si>
  <si>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</si>
  <si>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</si>
  <si>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</si>
  <si>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</si>
  <si>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</si>
  <si>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</si>
  <si>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</si>
  <si>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</si>
  <si>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</si>
  <si>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</si>
  <si>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</si>
  <si>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</si>
  <si>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</si>
  <si>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</si>
  <si>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</si>
  <si>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</si>
  <si>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</si>
  <si>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</si>
  <si>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</si>
  <si>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</si>
  <si>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</si>
  <si>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</si>
  <si>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</si>
  <si>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</si>
  <si>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</si>
  <si>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</si>
  <si>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</si>
  <si>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</si>
  <si>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</si>
  <si>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</si>
  <si>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</si>
  <si>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</si>
  <si>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</si>
  <si>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</si>
  <si>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</si>
  <si>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</si>
  <si>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</si>
  <si>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</si>
  <si>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</si>
  <si>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</si>
  <si>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</si>
  <si>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</si>
  <si>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</si>
  <si>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</si>
  <si>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</si>
  <si>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</si>
  <si>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</si>
  <si>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</si>
  <si>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</si>
  <si>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</si>
  <si>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</si>
  <si>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</si>
  <si>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</si>
  <si>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</si>
  <si>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</si>
  <si>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</si>
  <si>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</si>
  <si>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</si>
  <si>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</si>
  <si>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</si>
  <si>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</si>
  <si>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</si>
  <si>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</si>
  <si>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</si>
  <si>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</si>
  <si>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</si>
  <si>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</si>
  <si>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</si>
  <si>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</si>
  <si>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</si>
  <si>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</si>
  <si>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</si>
  <si>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</si>
  <si>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</si>
  <si>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</si>
  <si>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</si>
  <si>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</si>
  <si>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</si>
  <si>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</si>
  <si>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</si>
  <si>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</si>
  <si>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</si>
  <si>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</si>
  <si>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</si>
  <si>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</si>
  <si>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</si>
  <si>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</si>
  <si>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</si>
  <si>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</si>
  <si>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</si>
  <si>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</si>
  <si>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</si>
  <si>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</si>
  <si>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</si>
  <si>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</si>
  <si>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</si>
  <si>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</si>
  <si>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</si>
  <si>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</si>
  <si>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</si>
  <si>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</si>
  <si>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</si>
  <si>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</si>
  <si>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</si>
  <si>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</si>
  <si>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</si>
  <si>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</si>
  <si>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</si>
  <si>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</si>
  <si>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</si>
  <si>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</si>
  <si>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</si>
  <si>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</si>
  <si>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</si>
  <si>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</si>
  <si>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</si>
  <si>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</si>
  <si>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</si>
  <si>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</si>
  <si>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</si>
  <si>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</si>
  <si>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</si>
  <si>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</si>
  <si>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</si>
  <si>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</si>
  <si>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</si>
  <si>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</si>
  <si>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</si>
  <si>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</si>
  <si>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</si>
  <si>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</si>
  <si>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</si>
  <si>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</si>
  <si>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</si>
  <si>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</si>
  <si>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</si>
  <si>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</si>
  <si>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</si>
  <si>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</si>
  <si>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</si>
  <si>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</si>
  <si>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</si>
  <si>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</si>
  <si>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</si>
  <si>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</si>
  <si>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</si>
  <si>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</si>
  <si>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</si>
  <si>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</si>
  <si>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</si>
  <si>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</si>
  <si>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</si>
  <si>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</si>
  <si>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</si>
  <si>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</si>
  <si>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</si>
  <si>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</si>
  <si>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</si>
  <si>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</si>
  <si>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</si>
  <si>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</si>
  <si>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</si>
  <si>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</si>
  <si>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</si>
  <si>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</si>
  <si>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</si>
  <si>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</si>
  <si>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</si>
  <si>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</si>
  <si>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</si>
  <si>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</si>
  <si>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</si>
  <si>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</si>
  <si>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</si>
  <si>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</si>
  <si>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</si>
  <si>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</si>
  <si>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</si>
  <si>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</si>
  <si>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</si>
  <si>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</si>
  <si>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</si>
  <si>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</si>
  <si>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</si>
  <si>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</si>
  <si>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</si>
  <si>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</si>
  <si>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</si>
  <si>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</si>
  <si>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</si>
  <si>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</si>
  <si>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</si>
  <si>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</si>
  <si>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</si>
  <si>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</si>
  <si>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</si>
  <si>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</si>
  <si>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</si>
  <si>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</si>
  <si>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</si>
  <si>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</si>
  <si>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</si>
  <si>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</si>
  <si>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</si>
  <si>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</si>
  <si>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</si>
  <si>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</si>
  <si>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</si>
  <si>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</si>
  <si>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</si>
  <si>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</si>
  <si>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</si>
  <si>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</si>
  <si>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</si>
  <si>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</si>
  <si>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</si>
  <si>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</si>
  <si>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</si>
  <si>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</si>
  <si>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</si>
  <si>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</si>
  <si>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</si>
  <si>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</si>
  <si>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</si>
  <si>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</si>
  <si>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</si>
  <si>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</si>
  <si>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</si>
  <si>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</si>
  <si>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</si>
  <si>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</si>
  <si>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</si>
  <si>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</si>
  <si>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</si>
  <si>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</si>
  <si>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</si>
  <si>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</si>
  <si>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</si>
  <si>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</si>
  <si>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</si>
  <si>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</si>
  <si>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</si>
  <si>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</si>
  <si>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</si>
  <si>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</si>
  <si>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</si>
  <si>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</si>
  <si>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</si>
  <si>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</si>
  <si>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</si>
  <si>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</si>
  <si>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</si>
  <si>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</si>
  <si>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</si>
  <si>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</si>
  <si>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</si>
  <si>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</si>
  <si>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</si>
  <si>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</si>
  <si>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</si>
  <si>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</si>
  <si>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</si>
  <si>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</si>
  <si>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</si>
  <si>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</si>
  <si>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</si>
  <si>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</si>
  <si>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</si>
  <si>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</si>
  <si>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</si>
  <si>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</si>
  <si>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</si>
  <si>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</si>
  <si>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</si>
  <si>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</si>
  <si>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</si>
  <si>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</si>
  <si>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</si>
  <si>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</si>
  <si>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</si>
  <si>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</si>
  <si>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</si>
  <si>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</si>
  <si>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</si>
  <si>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</si>
  <si>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</si>
  <si>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</si>
  <si>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</si>
  <si>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</si>
  <si>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</si>
  <si>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</si>
  <si>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</si>
  <si>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</si>
  <si>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</si>
  <si>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</si>
  <si>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</si>
  <si>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</si>
  <si>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</si>
  <si>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</si>
  <si>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</si>
  <si>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</si>
  <si>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</si>
  <si>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</si>
  <si>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</si>
  <si>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</si>
  <si>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</si>
  <si>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</si>
  <si>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</si>
  <si>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</si>
  <si>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</si>
  <si>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</si>
  <si>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</si>
  <si>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</si>
  <si>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</si>
  <si>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</si>
  <si>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</si>
  <si>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</si>
  <si>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</si>
  <si>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</si>
  <si>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</si>
  <si>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</si>
  <si>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</si>
  <si>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</si>
  <si>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</si>
  <si>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</si>
  <si>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</si>
  <si>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</si>
  <si>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</si>
  <si>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</si>
  <si>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</si>
  <si>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</si>
  <si>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</si>
  <si>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</si>
  <si>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</si>
  <si>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</si>
  <si>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</si>
  <si>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</si>
  <si>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</si>
  <si>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</si>
  <si>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</si>
  <si>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</si>
  <si>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</si>
  <si>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</si>
  <si>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</si>
  <si>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</si>
  <si>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</si>
  <si>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</si>
  <si>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</si>
  <si>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</si>
  <si>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</si>
  <si>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</si>
  <si>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</si>
  <si>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</si>
  <si>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</si>
  <si>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</si>
  <si>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</si>
  <si>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</si>
  <si>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</si>
  <si>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</si>
  <si>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</si>
  <si>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</si>
  <si>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</si>
  <si>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</si>
  <si>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</si>
  <si>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</si>
  <si>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</si>
  <si>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</si>
  <si>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</si>
  <si>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</si>
  <si>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</si>
  <si>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</si>
  <si>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</si>
  <si>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</si>
  <si>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</si>
  <si>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</si>
  <si>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</si>
  <si>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</si>
  <si>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</si>
  <si>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</si>
  <si>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</si>
  <si>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</si>
  <si>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</si>
  <si>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</si>
  <si>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</si>
  <si>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</si>
  <si>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</si>
  <si>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</si>
  <si>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</si>
  <si>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</si>
  <si>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</si>
  <si>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</si>
  <si>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</si>
  <si>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</si>
  <si>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</si>
  <si>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</si>
  <si>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</si>
  <si>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</si>
  <si>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</si>
  <si>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</si>
  <si>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</si>
  <si>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</si>
  <si>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</si>
  <si>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</si>
  <si>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</si>
  <si>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</si>
  <si>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</si>
  <si>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</si>
  <si>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</si>
  <si>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</si>
  <si>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</si>
  <si>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</si>
  <si>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</si>
  <si>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</si>
  <si>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</si>
  <si>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</si>
  <si>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</si>
  <si>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</si>
  <si>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</si>
  <si>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</si>
  <si>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</si>
  <si>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</si>
  <si>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</si>
  <si>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</si>
  <si>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</si>
  <si>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</si>
  <si>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</si>
  <si>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</si>
  <si>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</si>
  <si>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</si>
  <si>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</si>
  <si>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</si>
  <si>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</si>
  <si>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</si>
  <si>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</si>
  <si>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</si>
  <si>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</si>
  <si>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</si>
  <si>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</si>
  <si>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</si>
  <si>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</si>
  <si>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</si>
  <si>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</si>
  <si>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</si>
  <si>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</si>
  <si>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</si>
  <si>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</si>
  <si>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</si>
  <si>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</si>
  <si>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</si>
  <si>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</si>
  <si>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</si>
  <si>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</si>
  <si>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</si>
  <si>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</si>
  <si>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</si>
  <si>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</si>
  <si>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</si>
  <si>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</si>
  <si>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</si>
  <si>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</si>
  <si>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</si>
  <si>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</si>
  <si>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</si>
  <si>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</si>
  <si>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</si>
  <si>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</si>
  <si>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</si>
  <si>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</si>
  <si>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</si>
  <si>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</si>
  <si>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</si>
  <si>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</si>
  <si>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</si>
  <si>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</si>
  <si>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</si>
  <si>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</si>
  <si>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</si>
  <si>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</si>
  <si>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</si>
  <si>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</si>
  <si>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</si>
  <si>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</si>
  <si>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</si>
  <si>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</si>
  <si>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</si>
  <si>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</si>
  <si>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</si>
  <si>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</si>
  <si>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</si>
  <si>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</si>
  <si>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</si>
  <si>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</si>
  <si>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</si>
  <si>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</si>
  <si>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</si>
  <si>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</si>
  <si>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</si>
  <si>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</si>
  <si>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</si>
  <si>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</si>
  <si>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</si>
  <si>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</si>
  <si>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</si>
  <si>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</si>
  <si>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</si>
  <si>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</si>
  <si>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</si>
  <si>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</si>
  <si>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</si>
  <si>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</si>
  <si>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</si>
  <si>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</si>
  <si>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</si>
  <si>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</si>
  <si>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</si>
  <si>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</si>
  <si>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</si>
  <si>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</si>
  <si>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</si>
  <si>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</si>
  <si>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</si>
  <si>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</si>
  <si>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</si>
  <si>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</si>
  <si>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</si>
  <si>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</si>
  <si>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</si>
  <si>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</si>
  <si>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</si>
  <si>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</si>
  <si>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</si>
  <si>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</si>
  <si>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</si>
  <si>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</si>
  <si>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</si>
  <si>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</si>
  <si>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</si>
  <si>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</si>
  <si>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</si>
  <si>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</si>
  <si>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</si>
  <si>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</si>
  <si>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</si>
  <si>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</si>
  <si>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</si>
  <si>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</si>
  <si>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</si>
  <si>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</si>
  <si>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</si>
  <si>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</si>
  <si>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</si>
  <si>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</si>
  <si>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</si>
  <si>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</si>
  <si>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</si>
  <si>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</si>
  <si>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</si>
  <si>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</si>
  <si>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</si>
  <si>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</si>
  <si>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</si>
  <si>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</si>
  <si>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</si>
  <si>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</si>
  <si>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</si>
  <si>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</si>
  <si>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</si>
  <si>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</si>
  <si>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</si>
  <si>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</si>
  <si>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</si>
  <si>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</si>
  <si>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</si>
  <si>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</si>
  <si>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</si>
  <si>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</si>
  <si>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</si>
  <si>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</si>
  <si>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</si>
  <si>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</si>
  <si>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</si>
  <si>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</si>
  <si>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</si>
  <si>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</si>
  <si>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</si>
  <si>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</si>
  <si>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</si>
  <si>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</si>
  <si>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</si>
  <si>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</si>
  <si>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</si>
  <si>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</si>
  <si>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</si>
  <si>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</si>
  <si>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</si>
  <si>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</si>
  <si>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</si>
  <si>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</si>
  <si>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</si>
  <si>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</si>
  <si>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</si>
  <si>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</si>
  <si>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</si>
  <si>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</si>
  <si>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</si>
  <si>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</si>
  <si>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</si>
  <si>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</si>
  <si>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</si>
  <si>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</si>
  <si>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</si>
  <si>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</si>
  <si>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</si>
  <si>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</si>
  <si>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</si>
  <si>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</si>
  <si>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</si>
  <si>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</si>
  <si>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</si>
  <si>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</si>
  <si>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</si>
  <si>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</si>
  <si>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</si>
  <si>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</si>
  <si>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</si>
  <si>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</si>
  <si>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</si>
  <si>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</si>
  <si>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</si>
  <si>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</si>
  <si>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</si>
  <si>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</si>
  <si>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</si>
  <si>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</si>
  <si>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</si>
  <si>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</si>
  <si>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</si>
  <si>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</si>
  <si>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</si>
  <si>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</si>
  <si>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</si>
  <si>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</si>
  <si>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</si>
  <si>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</si>
  <si>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</si>
  <si>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</si>
  <si>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</si>
  <si>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</si>
  <si>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</si>
  <si>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</si>
  <si>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</si>
  <si>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</si>
  <si>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</si>
  <si>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</si>
  <si>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</si>
  <si>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</si>
  <si>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</si>
  <si>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</si>
  <si>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</si>
  <si>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</si>
  <si>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</si>
  <si>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</si>
  <si>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</si>
  <si>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</si>
  <si>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</si>
  <si>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</si>
  <si>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</si>
  <si>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</si>
  <si>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</si>
  <si>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</si>
  <si>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</si>
  <si>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</si>
  <si>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</si>
  <si>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</si>
  <si>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</si>
  <si>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</si>
  <si>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</si>
  <si>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</si>
  <si>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</si>
  <si>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</si>
  <si>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</si>
  <si>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</si>
  <si>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</si>
  <si>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</si>
  <si>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</si>
  <si>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</si>
  <si>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</si>
  <si>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</si>
  <si>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</si>
  <si>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</si>
  <si>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</si>
  <si>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</si>
  <si>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</si>
  <si>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</si>
  <si>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</si>
  <si>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</si>
  <si>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</si>
  <si>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</si>
  <si>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</si>
  <si>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</si>
  <si>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</si>
  <si>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</si>
  <si>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</si>
  <si>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</si>
  <si>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</si>
  <si>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</si>
  <si>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</si>
  <si>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</si>
  <si>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</si>
  <si>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</si>
  <si>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</si>
  <si>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</si>
  <si>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</si>
  <si>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</si>
  <si>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</si>
  <si>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</si>
  <si>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</si>
  <si>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</si>
  <si>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</si>
  <si>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</si>
  <si>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</si>
  <si>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</si>
  <si>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</si>
  <si>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</si>
  <si>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</si>
  <si>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</si>
  <si>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</si>
  <si>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</si>
  <si>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</si>
  <si>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</si>
  <si>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</si>
  <si>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</si>
  <si>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</si>
  <si>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</si>
  <si>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</si>
  <si>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</si>
  <si>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</si>
  <si>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</si>
  <si>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</si>
  <si>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</si>
  <si>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</si>
  <si>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</si>
  <si>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</si>
  <si>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</si>
  <si>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</si>
  <si>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</si>
  <si>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</si>
  <si>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</si>
  <si>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</si>
  <si>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</si>
  <si>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</si>
  <si>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</si>
  <si>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</si>
  <si>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</si>
  <si>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</si>
  <si>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</si>
  <si>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</si>
  <si>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</si>
  <si>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</si>
  <si>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</si>
  <si>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</si>
  <si>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</si>
  <si>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</si>
  <si>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</si>
  <si>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</si>
  <si>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</si>
  <si>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</si>
  <si>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</si>
  <si>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</si>
  <si>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</si>
  <si>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</si>
  <si>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</si>
  <si>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</si>
  <si>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</si>
  <si>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</si>
  <si>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</si>
  <si>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</si>
  <si>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</si>
  <si>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</si>
  <si>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</si>
  <si>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</si>
  <si>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</si>
  <si>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</si>
  <si>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</si>
  <si>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</si>
  <si>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</si>
  <si>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</si>
  <si>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</si>
  <si>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</si>
  <si>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</si>
  <si>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</si>
  <si>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</si>
  <si>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</si>
  <si>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</si>
  <si>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</si>
  <si>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</si>
  <si>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</si>
  <si>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</si>
  <si>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</si>
  <si>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</si>
  <si>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</si>
  <si>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</si>
  <si>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</si>
  <si>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</si>
  <si>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</si>
  <si>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</si>
  <si>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</si>
  <si>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</si>
  <si>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</si>
  <si>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</si>
  <si>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</si>
  <si>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</si>
  <si>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</si>
  <si>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</si>
  <si>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</si>
  <si>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</si>
  <si>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</si>
  <si>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</si>
  <si>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</si>
  <si>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</si>
  <si>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</si>
  <si>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</si>
  <si>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</si>
  <si>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</si>
  <si>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</si>
  <si>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</si>
  <si>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</si>
  <si>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</si>
  <si>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</si>
  <si>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</si>
  <si>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</si>
  <si>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</si>
  <si>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</si>
  <si>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</si>
  <si>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</si>
  <si>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</si>
  <si>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</si>
  <si>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</si>
  <si>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</si>
  <si>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</si>
  <si>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</si>
  <si>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</si>
  <si>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</si>
  <si>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</si>
  <si>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</si>
  <si>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</si>
  <si>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</si>
  <si>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</si>
  <si>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</si>
  <si>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</si>
  <si>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</si>
  <si>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</si>
  <si>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</si>
  <si>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</si>
  <si>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</si>
  <si>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</si>
  <si>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</si>
  <si>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</si>
  <si>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</si>
  <si>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</si>
  <si>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</si>
  <si>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</si>
  <si>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</si>
  <si>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</si>
  <si>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</si>
  <si>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</si>
  <si>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</si>
  <si>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</si>
  <si>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</si>
  <si>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</si>
  <si>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</si>
  <si>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</si>
  <si>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</si>
  <si>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</si>
  <si>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</si>
  <si>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</si>
  <si>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</si>
  <si>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</si>
  <si>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</si>
  <si>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</si>
  <si>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</si>
  <si>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</si>
  <si>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</si>
  <si>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</si>
  <si>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</si>
  <si>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</si>
  <si>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</si>
  <si>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</si>
  <si>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</si>
  <si>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</si>
  <si>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</si>
  <si>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</si>
  <si>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</si>
  <si>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</si>
  <si>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</si>
  <si>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</si>
  <si>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</si>
  <si>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</si>
  <si>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</si>
  <si>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</si>
  <si>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</si>
  <si>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</si>
  <si>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</si>
  <si>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</si>
  <si>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</si>
  <si>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</si>
  <si>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</si>
  <si>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</si>
  <si>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</si>
  <si>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</si>
  <si>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</si>
  <si>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</si>
  <si>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</si>
  <si>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</si>
  <si>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</si>
  <si>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</si>
  <si>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</si>
  <si>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</si>
  <si>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</si>
  <si>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</si>
  <si>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</si>
  <si>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</si>
  <si>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</si>
  <si>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</si>
  <si>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</si>
  <si>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</si>
  <si>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</si>
  <si>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</si>
  <si>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</si>
  <si>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</si>
  <si>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</si>
  <si>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</si>
  <si>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</si>
  <si>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</si>
  <si>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</si>
  <si>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</si>
  <si>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</si>
  <si>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</si>
  <si>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</si>
  <si>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</si>
  <si>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</si>
  <si>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</si>
  <si>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</si>
  <si>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</si>
  <si>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</si>
  <si>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</si>
  <si>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</si>
  <si>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</si>
  <si>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</si>
  <si>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</si>
  <si>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</si>
  <si>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</si>
  <si>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</si>
  <si>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</si>
  <si>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</si>
  <si>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</si>
  <si>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</si>
  <si>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</si>
  <si>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</si>
  <si>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</si>
  <si>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</si>
  <si>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</si>
  <si>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</si>
  <si>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</si>
  <si>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</si>
  <si>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</si>
  <si>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</si>
  <si>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</si>
  <si>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</si>
  <si>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</si>
  <si>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</si>
  <si>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</si>
  <si>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</si>
  <si>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</si>
  <si>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</si>
  <si>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</si>
  <si>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</si>
  <si>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</si>
  <si>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</si>
  <si>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</si>
  <si>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</si>
  <si>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</si>
  <si>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</si>
  <si>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</si>
  <si>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</si>
  <si>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</si>
  <si>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</si>
  <si>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</si>
  <si>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</si>
  <si>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</si>
  <si>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</si>
  <si>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</si>
  <si>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</si>
  <si>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</si>
  <si>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</si>
  <si>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</si>
  <si>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</si>
  <si>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</si>
  <si>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</si>
  <si>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</si>
  <si>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</si>
  <si>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</si>
  <si>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</si>
  <si>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</si>
  <si>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</si>
  <si>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</si>
  <si>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</si>
  <si>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</si>
  <si>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</si>
  <si>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</si>
  <si>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</si>
  <si>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</si>
  <si>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</si>
  <si>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</si>
  <si>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</si>
  <si>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</si>
  <si>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</si>
  <si>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</si>
  <si>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</si>
  <si>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</si>
  <si>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</si>
  <si>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</si>
  <si>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</si>
  <si>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</si>
  <si>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</si>
  <si>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</si>
  <si>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</si>
  <si>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</si>
  <si>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</si>
  <si>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</si>
  <si>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</si>
  <si>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</si>
  <si>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</si>
  <si>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</si>
  <si>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</si>
  <si>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</si>
  <si>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</si>
  <si>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</si>
  <si>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</si>
  <si>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</si>
  <si>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</si>
  <si>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</si>
  <si>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</si>
  <si>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</si>
  <si>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</si>
  <si>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</si>
  <si>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</si>
  <si>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</si>
  <si>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</si>
  <si>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</si>
  <si>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</si>
  <si>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</si>
  <si>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</si>
  <si>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</si>
  <si>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</si>
  <si>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</si>
  <si>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</si>
  <si>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</si>
  <si>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</si>
  <si>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</si>
  <si>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</si>
  <si>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</si>
  <si>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</si>
  <si>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</si>
  <si>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</si>
  <si>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</si>
  <si>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</si>
  <si>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</si>
  <si>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</si>
  <si>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</si>
  <si>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</si>
  <si>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</si>
  <si>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</si>
  <si>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</si>
  <si>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</si>
  <si>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</si>
  <si>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</si>
  <si>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</si>
  <si>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</si>
  <si>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</si>
  <si>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</si>
  <si>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</si>
  <si>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</si>
  <si>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</si>
  <si>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</si>
  <si>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</si>
  <si>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</si>
  <si>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</si>
  <si>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</si>
  <si>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</si>
  <si>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</si>
  <si>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</si>
  <si>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</si>
  <si>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</si>
  <si>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</si>
  <si>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</si>
  <si>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</si>
  <si>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</si>
  <si>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</si>
  <si>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</si>
  <si>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</si>
  <si>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</si>
  <si>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</si>
  <si>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</si>
  <si>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</si>
  <si>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</si>
  <si>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</si>
  <si>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</si>
  <si>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</si>
  <si>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</si>
  <si>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</si>
  <si>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</si>
  <si>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</si>
  <si>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</si>
  <si>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</si>
  <si>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</si>
  <si>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</si>
  <si>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</si>
  <si>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</si>
  <si>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</si>
  <si>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</si>
  <si>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</si>
  <si>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</si>
  <si>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</si>
  <si>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</si>
  <si>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</si>
  <si>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</si>
  <si>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</si>
  <si>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</si>
  <si>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</si>
  <si>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</si>
  <si>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</si>
  <si>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</si>
  <si>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</si>
  <si>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</si>
  <si>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</si>
  <si>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</si>
  <si>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</si>
  <si>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</si>
  <si>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</si>
  <si>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</si>
  <si>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</si>
  <si>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</si>
  <si>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</si>
  <si>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</si>
  <si>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</si>
  <si>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</si>
  <si>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</si>
  <si>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</si>
  <si>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</si>
  <si>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</si>
  <si>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</si>
  <si>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</si>
  <si>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</si>
  <si>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</si>
  <si>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</si>
  <si>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</si>
  <si>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</si>
  <si>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</si>
  <si>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</si>
  <si>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</si>
  <si>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</si>
  <si>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</si>
  <si>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</si>
  <si>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</si>
  <si>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</si>
  <si>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</si>
  <si>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</si>
  <si>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</si>
  <si>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</si>
  <si>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</si>
  <si>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</si>
  <si>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</si>
  <si>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</si>
  <si>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</si>
  <si>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</si>
  <si>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</si>
  <si>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</si>
  <si>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</si>
  <si>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</si>
  <si>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</si>
  <si>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</si>
  <si>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</si>
  <si>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</si>
  <si>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</si>
  <si>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</si>
  <si>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</si>
  <si>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</si>
  <si>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</si>
  <si>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</si>
  <si>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</si>
  <si>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</si>
  <si>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</si>
  <si>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</si>
  <si>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</si>
  <si>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</si>
  <si>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</si>
  <si>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</si>
  <si>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</si>
  <si>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</si>
  <si>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</si>
  <si>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</si>
  <si>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</si>
  <si>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</si>
  <si>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</si>
  <si>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</si>
  <si>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</si>
  <si>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</si>
  <si>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</si>
  <si>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</si>
  <si>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</si>
  <si>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</si>
  <si>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</si>
  <si>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</si>
  <si>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</si>
  <si>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</si>
  <si>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</si>
  <si>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</si>
  <si>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</si>
  <si>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</si>
  <si>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</si>
  <si>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</si>
  <si>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</si>
  <si>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</si>
  <si>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</si>
  <si>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</si>
  <si>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</si>
  <si>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</si>
  <si>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</si>
  <si>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</si>
  <si>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</si>
  <si>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</si>
  <si>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</si>
  <si>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</si>
  <si>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</si>
  <si>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</si>
  <si>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</si>
  <si>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</si>
  <si>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</si>
  <si>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</si>
  <si>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</si>
  <si>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</si>
  <si>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</si>
  <si>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</si>
  <si>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</si>
  <si>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</si>
  <si>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</si>
  <si>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</si>
  <si>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</si>
  <si>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</si>
  <si>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</si>
  <si>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</si>
  <si>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</si>
  <si>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</si>
  <si>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</si>
  <si>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</si>
  <si>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</si>
  <si>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</si>
  <si>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</si>
  <si>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</si>
  <si>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</si>
  <si>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</si>
  <si>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</si>
  <si>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</si>
  <si>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</si>
  <si>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</si>
  <si>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</si>
  <si>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</si>
  <si>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</si>
  <si>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</si>
  <si>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</si>
  <si>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</si>
  <si>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</si>
  <si>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</si>
  <si>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</si>
  <si>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</si>
  <si>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</si>
  <si>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</si>
  <si>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</si>
  <si>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</si>
  <si>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</si>
  <si>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</si>
  <si>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</si>
  <si>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</si>
  <si>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</si>
  <si>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</si>
  <si>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</si>
  <si>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</si>
  <si>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</si>
  <si>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</si>
  <si>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</si>
  <si>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</si>
  <si>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</si>
  <si>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</si>
  <si>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</si>
  <si>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</si>
  <si>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</si>
  <si>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</si>
  <si>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</si>
  <si>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</si>
  <si>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</si>
  <si>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</si>
  <si>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</si>
  <si>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</si>
  <si>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</si>
  <si>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</si>
  <si>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</si>
  <si>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</si>
  <si>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</si>
  <si>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</si>
  <si>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</si>
  <si>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</si>
  <si>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</si>
  <si>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</si>
  <si>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</si>
  <si>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</si>
  <si>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</si>
  <si>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</si>
  <si>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</si>
  <si>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</si>
  <si>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</si>
  <si>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</si>
  <si>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</si>
  <si>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</si>
  <si>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</si>
  <si>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</si>
  <si>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</si>
  <si>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</si>
  <si>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</si>
  <si>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</si>
  <si>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</si>
  <si>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</si>
  <si>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</si>
  <si>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</si>
  <si>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</si>
  <si>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</si>
  <si>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</si>
  <si>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</si>
  <si>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</si>
  <si>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</si>
  <si>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</si>
  <si>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</si>
  <si>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</si>
  <si>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</si>
  <si>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</si>
  <si>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</si>
  <si>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</si>
  <si>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</si>
  <si>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</si>
  <si>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</si>
  <si>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</si>
  <si>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</si>
  <si>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</si>
  <si>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</si>
  <si>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</si>
  <si>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</si>
  <si>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</si>
  <si>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</si>
  <si>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</si>
  <si>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</si>
  <si>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</si>
  <si>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</si>
  <si>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</si>
  <si>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</si>
  <si>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</si>
  <si>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</si>
  <si>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</si>
  <si>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</si>
  <si>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</si>
  <si>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</si>
  <si>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</si>
  <si>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</si>
  <si>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</si>
  <si>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</si>
  <si>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</si>
  <si>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</si>
  <si>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</si>
  <si>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</si>
  <si>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</si>
  <si>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</si>
  <si>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</si>
  <si>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</si>
  <si>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</si>
  <si>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</si>
  <si>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</si>
  <si>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</si>
  <si>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</si>
  <si>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</si>
  <si>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</si>
  <si>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</si>
  <si>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</si>
  <si>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</si>
  <si>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</si>
  <si>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</si>
  <si>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</si>
  <si>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</si>
  <si>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</si>
  <si>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</si>
  <si>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</si>
  <si>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</si>
  <si>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</si>
  <si>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</si>
  <si>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</si>
  <si>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</si>
  <si>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</si>
  <si>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</si>
  <si>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</si>
  <si>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</si>
  <si>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</si>
  <si>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</si>
  <si>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</si>
  <si>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</si>
  <si>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</si>
  <si>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</si>
  <si>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</si>
  <si>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</si>
  <si>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</si>
  <si>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</si>
  <si>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</si>
  <si>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</si>
  <si>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</si>
  <si>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</si>
  <si>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</si>
  <si>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</si>
  <si>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</si>
  <si>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</si>
  <si>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</si>
  <si>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</si>
  <si>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</si>
  <si>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</si>
  <si>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</si>
  <si>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</si>
  <si>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</si>
  <si>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</si>
  <si>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</si>
  <si>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</si>
  <si>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</si>
  <si>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</si>
  <si>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</si>
  <si>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</si>
  <si>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</si>
  <si>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</si>
  <si>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</si>
  <si>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</si>
  <si>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</si>
  <si>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</si>
  <si>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</si>
  <si>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</si>
  <si>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</si>
  <si>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</si>
  <si>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</si>
  <si>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</si>
  <si>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</si>
  <si>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</si>
  <si>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</si>
  <si>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</si>
  <si>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</si>
  <si>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</si>
  <si>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</si>
  <si>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</si>
  <si>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</si>
  <si>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</si>
  <si>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</si>
  <si>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</si>
  <si>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</si>
  <si>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</si>
  <si>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</si>
  <si>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</si>
  <si>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</si>
  <si>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</si>
  <si>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</si>
  <si>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</si>
  <si>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</si>
  <si>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</si>
  <si>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</si>
  <si>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</si>
  <si>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</si>
  <si>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</si>
  <si>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</si>
  <si>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</si>
  <si>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</si>
  <si>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</si>
  <si>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</si>
  <si>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</si>
  <si>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</si>
  <si>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</si>
  <si>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</si>
  <si>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</si>
  <si>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</si>
  <si>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</si>
  <si>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</si>
  <si>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</si>
  <si>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</si>
  <si>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</si>
  <si>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</si>
  <si>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</si>
  <si>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</si>
  <si>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</si>
  <si>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</si>
  <si>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</si>
  <si>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</si>
  <si>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</si>
  <si>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</si>
  <si>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</si>
  <si>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</si>
  <si>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</si>
  <si>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</si>
  <si>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</si>
  <si>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</si>
  <si>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</si>
  <si>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</si>
  <si>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</si>
  <si>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</si>
  <si>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</si>
  <si>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</si>
  <si>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</si>
  <si>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</si>
  <si>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</si>
  <si>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</si>
  <si>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</si>
  <si>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</si>
  <si>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</si>
  <si>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</si>
  <si>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</si>
  <si>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</si>
  <si>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</si>
  <si>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</si>
  <si>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</si>
  <si>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</si>
  <si>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</si>
  <si>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</si>
  <si>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</si>
  <si>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</si>
  <si>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</si>
  <si>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</si>
  <si>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</si>
  <si>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</si>
  <si>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</si>
  <si>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</si>
  <si>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</si>
  <si>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</si>
  <si>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</si>
  <si>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</si>
  <si>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</si>
  <si>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</si>
  <si>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</si>
  <si>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</si>
  <si>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</si>
  <si>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</si>
  <si>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</si>
  <si>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</si>
  <si>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</si>
  <si>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</si>
  <si>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</si>
  <si>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</si>
  <si>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</si>
  <si>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</si>
  <si>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</si>
  <si>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</si>
  <si>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</si>
  <si>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</si>
  <si>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</si>
  <si>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</si>
  <si>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</si>
  <si>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</si>
  <si>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</si>
  <si>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</si>
  <si>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</si>
  <si>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</si>
  <si>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</si>
  <si>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</si>
  <si>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</si>
  <si>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</si>
  <si>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</si>
  <si>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</si>
  <si>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</si>
  <si>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</si>
  <si>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</si>
  <si>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</si>
  <si>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</si>
  <si>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</si>
  <si>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</si>
  <si>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</si>
  <si>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</si>
  <si>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</si>
  <si>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</si>
  <si>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</si>
  <si>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</si>
  <si>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</si>
  <si>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</si>
  <si>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</si>
  <si>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</si>
  <si>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</si>
  <si>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</si>
  <si>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</si>
  <si>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</si>
  <si>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</si>
  <si>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</si>
  <si>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</si>
  <si>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</si>
  <si>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</si>
  <si>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</si>
  <si>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</si>
  <si>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</si>
  <si>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</si>
  <si>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</si>
  <si>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</si>
  <si>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</si>
  <si>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</si>
  <si>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</si>
  <si>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</si>
  <si>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</si>
  <si>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</si>
  <si>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</si>
  <si>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</si>
  <si>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</si>
  <si>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</si>
  <si>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</si>
  <si>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</si>
  <si>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</si>
  <si>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</si>
  <si>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</si>
  <si>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</si>
  <si>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</si>
  <si>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</si>
  <si>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</si>
  <si>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</si>
  <si>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</si>
  <si>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</si>
  <si>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</si>
  <si>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</si>
  <si>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</si>
  <si>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</si>
  <si>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</si>
  <si>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</si>
  <si>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</si>
  <si>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</si>
  <si>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</si>
  <si>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</si>
  <si>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</si>
  <si>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</si>
  <si>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</si>
  <si>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</si>
  <si>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</si>
  <si>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</si>
  <si>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</si>
  <si>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</si>
  <si>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</si>
  <si>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</si>
  <si>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</si>
  <si>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</si>
  <si>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</si>
  <si>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</si>
  <si>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</si>
  <si>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</si>
  <si>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</si>
  <si>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</si>
  <si>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</si>
  <si>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</si>
  <si>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</si>
  <si>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</si>
  <si>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</si>
  <si>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</si>
  <si>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</si>
  <si>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</si>
  <si>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</si>
  <si>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</si>
  <si>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</si>
  <si>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</si>
  <si>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</si>
  <si>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</si>
  <si>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</si>
  <si>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</si>
  <si>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</si>
  <si>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</si>
  <si>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</si>
  <si>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</si>
  <si>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</si>
  <si>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</si>
  <si>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</si>
  <si>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</si>
  <si>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</si>
  <si>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</si>
  <si>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</si>
  <si>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</si>
  <si>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</si>
  <si>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</si>
  <si>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</si>
  <si>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</si>
  <si>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</si>
  <si>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</si>
  <si>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</si>
  <si>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</si>
  <si>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</si>
  <si>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</si>
  <si>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</si>
  <si>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</si>
  <si>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</si>
  <si>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</si>
  <si>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</si>
  <si>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</si>
  <si>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</si>
  <si>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</si>
  <si>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</si>
  <si>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</si>
  <si>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</si>
  <si>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</si>
  <si>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</si>
  <si>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</si>
  <si>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</si>
  <si>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</si>
  <si>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</si>
  <si>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</si>
  <si>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</si>
  <si>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</si>
  <si>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</si>
  <si>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</si>
  <si>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</si>
  <si>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</si>
  <si>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</si>
  <si>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</si>
  <si>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</si>
  <si>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</si>
  <si>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</si>
  <si>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</si>
  <si>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</si>
  <si>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</si>
  <si>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</si>
  <si>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</si>
  <si>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</si>
  <si>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</si>
  <si>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</si>
  <si>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</si>
  <si>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</si>
  <si>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</si>
  <si>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</si>
  <si>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</si>
  <si>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</si>
  <si>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</si>
  <si>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</si>
  <si>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</si>
  <si>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</si>
  <si>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</si>
  <si>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</si>
  <si>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</si>
  <si>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</si>
  <si>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</si>
  <si>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</si>
  <si>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</si>
  <si>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</si>
  <si>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</si>
  <si>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</si>
  <si>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</si>
  <si>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</si>
  <si>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</si>
  <si>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</si>
  <si>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</si>
  <si>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</si>
  <si>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</si>
  <si>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</si>
  <si>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</si>
  <si>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</si>
  <si>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</si>
  <si>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</si>
  <si>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</si>
  <si>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</si>
  <si>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</si>
  <si>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</si>
  <si>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</si>
  <si>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</si>
  <si>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</si>
  <si>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</si>
  <si>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</si>
  <si>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</si>
  <si>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</si>
  <si>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</si>
  <si>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</si>
  <si>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</si>
  <si>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</si>
  <si>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</si>
  <si>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</si>
  <si>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</si>
  <si>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</si>
  <si>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</si>
  <si>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</si>
  <si>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</si>
  <si>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</si>
  <si>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</si>
  <si>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</si>
  <si>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</si>
  <si>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</si>
  <si>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</si>
  <si>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</si>
  <si>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</si>
  <si>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</si>
  <si>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</si>
  <si>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</si>
  <si>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</si>
  <si>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</si>
  <si>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</si>
  <si>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</si>
  <si>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</si>
  <si>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</si>
  <si>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</si>
  <si>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</si>
  <si>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</si>
  <si>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</si>
  <si>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</si>
  <si>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</si>
  <si>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</si>
  <si>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</si>
  <si>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</si>
  <si>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</si>
  <si>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</si>
  <si>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</si>
  <si>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</si>
  <si>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</si>
  <si>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</si>
  <si>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</si>
  <si>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</si>
  <si>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</si>
  <si>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</si>
  <si>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</si>
  <si>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</si>
  <si>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</si>
  <si>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</si>
  <si>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</si>
  <si>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</si>
  <si>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</si>
  <si>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</si>
  <si>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</si>
  <si>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</si>
  <si>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</si>
  <si>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</si>
  <si>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</si>
  <si>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</si>
  <si>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</si>
  <si>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</si>
  <si>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</si>
  <si>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</si>
  <si>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</si>
  <si>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</si>
  <si>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</si>
  <si>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</si>
  <si>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</si>
  <si>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</si>
  <si>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</si>
  <si>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</si>
  <si>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</si>
  <si>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</si>
  <si>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</si>
  <si>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</si>
  <si>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</si>
  <si>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</si>
  <si>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</si>
  <si>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</si>
  <si>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</si>
  <si>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</si>
  <si>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</si>
  <si>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</si>
  <si>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</si>
  <si>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</si>
  <si>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</si>
  <si>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</si>
  <si>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</si>
  <si>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</si>
  <si>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</si>
  <si>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</si>
  <si>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</si>
  <si>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</si>
  <si>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</si>
  <si>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</si>
  <si>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</si>
  <si>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</si>
  <si>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</si>
  <si>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</si>
  <si>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</si>
  <si>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</si>
  <si>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</si>
  <si>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</si>
  <si>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</si>
  <si>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</si>
  <si>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</si>
  <si>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</si>
  <si>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</si>
  <si>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</si>
  <si>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</si>
  <si>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</si>
  <si>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</si>
  <si>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</si>
  <si>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</si>
  <si>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</si>
  <si>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</si>
  <si>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</si>
  <si>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</si>
  <si>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</si>
  <si>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</si>
  <si>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</si>
  <si>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</si>
  <si>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</si>
  <si>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</si>
  <si>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</si>
  <si>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</si>
  <si>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</si>
  <si>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</si>
  <si>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</si>
  <si>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</si>
  <si>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</si>
  <si>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</si>
  <si>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</si>
  <si>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</si>
  <si>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</si>
  <si>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</si>
  <si>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</si>
  <si>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</si>
  <si>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</si>
  <si>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</si>
  <si>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</si>
  <si>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</si>
  <si>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</si>
  <si>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</si>
  <si>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</si>
  <si>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</si>
  <si>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</si>
  <si>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</si>
  <si>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</si>
  <si>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</si>
  <si>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</si>
  <si>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</si>
  <si>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</si>
  <si>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</si>
  <si>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</si>
  <si>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</si>
  <si>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</si>
  <si>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</si>
  <si>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</si>
  <si>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</si>
  <si>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</si>
  <si>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</si>
  <si>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</si>
  <si>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</si>
  <si>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</si>
  <si>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</si>
  <si>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</si>
  <si>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</si>
  <si>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</si>
  <si>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</si>
  <si>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</si>
  <si>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</si>
  <si>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</si>
  <si>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</si>
  <si>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</si>
  <si>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</si>
  <si>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</si>
  <si>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</si>
  <si>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</si>
  <si>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</si>
  <si>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</si>
  <si>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</si>
  <si>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</si>
  <si>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</si>
  <si>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</si>
  <si>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</si>
  <si>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</si>
  <si>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</si>
  <si>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</si>
  <si>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</si>
  <si>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</si>
  <si>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</si>
  <si>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</si>
  <si>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</si>
  <si>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</si>
  <si>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</si>
  <si>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</si>
  <si>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</si>
  <si>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</si>
  <si>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</si>
  <si>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</si>
  <si>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</si>
  <si>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</si>
  <si>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</si>
  <si>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</si>
  <si>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</si>
  <si>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</si>
  <si>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</si>
  <si>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</si>
  <si>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</si>
  <si>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</si>
  <si>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</si>
  <si>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</si>
  <si>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</si>
  <si>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</si>
  <si>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</si>
  <si>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</si>
  <si>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</si>
  <si>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</si>
  <si>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</si>
  <si>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</si>
  <si>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</si>
  <si>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</si>
  <si>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</si>
  <si>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</si>
  <si>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</si>
  <si>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</si>
  <si>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</si>
  <si>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</si>
  <si>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</si>
  <si>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</si>
  <si>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</si>
  <si>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</si>
  <si>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</si>
  <si>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</si>
  <si>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</si>
  <si>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</si>
  <si>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</si>
  <si>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</si>
  <si>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</si>
  <si>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</si>
  <si>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</si>
  <si>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</si>
  <si>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</si>
  <si>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</si>
  <si>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</si>
  <si>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</si>
  <si>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</si>
  <si>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</si>
  <si>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</si>
  <si>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</si>
  <si>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</si>
  <si>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</si>
  <si>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</si>
  <si>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</si>
  <si>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</si>
  <si>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</si>
  <si>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</si>
  <si>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</si>
  <si>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</si>
  <si>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</si>
  <si>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</si>
  <si>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</si>
  <si>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</si>
  <si>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</si>
  <si>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</si>
  <si>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</si>
  <si>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</si>
  <si>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</si>
  <si>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</si>
  <si>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</si>
  <si>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</si>
  <si>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</si>
  <si>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</si>
  <si>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</si>
  <si>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</si>
  <si>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</si>
  <si>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</si>
  <si>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</si>
  <si>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</si>
  <si>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</si>
  <si>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</si>
  <si>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</si>
  <si>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</si>
  <si>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</si>
  <si>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</si>
  <si>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</si>
  <si>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</si>
  <si>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</si>
  <si>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</si>
  <si>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</si>
  <si>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</si>
  <si>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</si>
  <si>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</si>
  <si>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</si>
  <si>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</si>
  <si>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</si>
  <si>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</si>
  <si>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</si>
  <si>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</si>
  <si>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</si>
  <si>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</si>
  <si>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</si>
  <si>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</si>
  <si>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</si>
  <si>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</si>
  <si>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</si>
  <si>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</si>
  <si>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</si>
  <si>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</si>
  <si>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</si>
  <si>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</si>
  <si>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</si>
  <si>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</si>
  <si>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</si>
  <si>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</si>
  <si>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</si>
  <si>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</si>
  <si>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</si>
  <si>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</si>
  <si>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</si>
  <si>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</si>
  <si>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</si>
  <si>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</si>
  <si>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</si>
  <si>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</si>
  <si>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</si>
  <si>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</si>
  <si>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</si>
  <si>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</si>
  <si>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</si>
  <si>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</si>
  <si>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</si>
  <si>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</si>
  <si>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</si>
  <si>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</si>
  <si>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</si>
  <si>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</si>
  <si>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</si>
  <si>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</si>
  <si>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</si>
  <si>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</si>
  <si>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</si>
  <si>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</si>
  <si>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</si>
  <si>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</si>
  <si>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</si>
  <si>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</si>
  <si>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</si>
  <si>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</si>
  <si>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</si>
  <si>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</si>
  <si>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</si>
  <si>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</si>
  <si>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</si>
  <si>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</si>
  <si>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</si>
  <si>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</si>
  <si>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</si>
  <si>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</si>
  <si>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</si>
  <si>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</si>
  <si>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</si>
  <si>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</si>
  <si>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</si>
  <si>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</si>
  <si>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</si>
  <si>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</si>
  <si>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</si>
  <si>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</si>
  <si>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</si>
  <si>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</si>
  <si>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</si>
  <si>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</si>
  <si>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</si>
  <si>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</si>
  <si>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</si>
  <si>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</si>
  <si>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</si>
  <si>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</si>
  <si>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</si>
  <si>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</si>
  <si>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</si>
  <si>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</si>
  <si>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</si>
  <si>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</si>
  <si>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</si>
  <si>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</si>
  <si>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</si>
  <si>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</si>
  <si>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</si>
  <si>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</si>
  <si>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</si>
  <si>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</si>
  <si>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</si>
  <si>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</si>
  <si>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</si>
  <si>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</si>
  <si>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</si>
  <si>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</si>
  <si>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</si>
  <si>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</si>
  <si>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</si>
  <si>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</si>
  <si>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</si>
  <si>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</si>
  <si>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</si>
  <si>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</si>
  <si>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</si>
  <si>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</si>
  <si>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</si>
  <si>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</si>
  <si>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</si>
  <si>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</si>
  <si>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</si>
  <si>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</si>
  <si>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</si>
  <si>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</si>
  <si>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</si>
  <si>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</si>
  <si>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</si>
  <si>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</si>
  <si>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</si>
  <si>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</si>
  <si>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</si>
  <si>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</si>
  <si>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</si>
  <si>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</si>
  <si>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</si>
  <si>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</si>
  <si>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</si>
  <si>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</si>
  <si>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</si>
  <si>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</si>
  <si>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</si>
  <si>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</si>
  <si>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</si>
  <si>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</si>
  <si>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</si>
  <si>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</si>
  <si>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</si>
  <si>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</si>
  <si>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</si>
  <si>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</si>
  <si>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</si>
  <si>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</si>
  <si>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</si>
  <si>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</si>
  <si>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</si>
  <si>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</si>
  <si>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</si>
  <si>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</si>
  <si>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</si>
  <si>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</si>
  <si>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</si>
  <si>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</si>
  <si>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</si>
  <si>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</si>
  <si>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</si>
  <si>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</si>
  <si>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</si>
  <si>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</si>
  <si>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</si>
  <si>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</si>
  <si>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</si>
  <si>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</si>
  <si>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</si>
  <si>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</si>
  <si>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</si>
  <si>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</si>
  <si>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</si>
  <si>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</si>
  <si>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</si>
  <si>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</si>
  <si>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</si>
  <si>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</si>
  <si>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</si>
  <si>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</si>
  <si>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</si>
  <si>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</si>
  <si>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</si>
  <si>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</si>
  <si>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</si>
  <si>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</si>
  <si>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</si>
  <si>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</si>
  <si>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</si>
  <si>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</si>
  <si>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</si>
  <si>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</si>
  <si>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</si>
  <si>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</si>
  <si>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</si>
  <si>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</si>
  <si>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</si>
  <si>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</si>
  <si>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</si>
  <si>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</si>
  <si>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</si>
  <si>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</si>
  <si>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</si>
  <si>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</si>
  <si>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</si>
  <si>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</si>
  <si>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</si>
  <si>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</si>
  <si>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</si>
  <si>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</si>
  <si>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</si>
  <si>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</si>
  <si>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</si>
  <si>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</si>
  <si>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</si>
  <si>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</si>
  <si>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</si>
  <si>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</si>
  <si>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</si>
  <si>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</si>
  <si>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</si>
  <si>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</si>
  <si>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</si>
  <si>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</si>
  <si>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</si>
  <si>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</si>
  <si>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</si>
  <si>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</si>
  <si>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</si>
  <si>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</si>
  <si>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</si>
  <si>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</si>
  <si>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</si>
  <si>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</si>
  <si>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</si>
  <si>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</si>
  <si>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</si>
  <si>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</si>
  <si>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</si>
  <si>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</si>
  <si>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</si>
  <si>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</si>
  <si>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</si>
  <si>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</si>
  <si>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</si>
  <si>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</si>
  <si>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</si>
  <si>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</si>
  <si>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</si>
  <si>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</si>
  <si>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</si>
  <si>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</si>
  <si>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</si>
  <si>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</si>
  <si>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</si>
  <si>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</si>
  <si>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</si>
  <si>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</si>
  <si>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</si>
  <si>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</si>
  <si>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</si>
  <si>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</si>
  <si>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</si>
  <si>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</si>
  <si>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</si>
  <si>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</si>
  <si>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</si>
  <si>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</si>
  <si>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</si>
  <si>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</si>
  <si>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</si>
  <si>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</si>
  <si>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</si>
  <si>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</si>
  <si>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</si>
  <si>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</si>
  <si>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</si>
  <si>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</si>
  <si>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</si>
  <si>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</si>
  <si>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</si>
  <si>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</si>
  <si>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</si>
  <si>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</si>
  <si>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</si>
  <si>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</si>
  <si>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</si>
  <si>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</si>
  <si>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</si>
  <si>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</si>
  <si>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</si>
  <si>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</si>
  <si>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</si>
  <si>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</si>
  <si>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</si>
  <si>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</si>
  <si>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</si>
  <si>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</si>
  <si>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</si>
  <si>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</si>
  <si>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</si>
  <si>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</si>
  <si>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</si>
  <si>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</si>
  <si>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</si>
  <si>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</si>
  <si>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</si>
  <si>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</si>
  <si>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</si>
  <si>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</si>
  <si>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</si>
  <si>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</si>
  <si>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</si>
  <si>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</si>
  <si>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</si>
  <si>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</si>
  <si>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</si>
  <si>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</si>
  <si>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</si>
  <si>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</si>
  <si>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</si>
  <si>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</si>
  <si>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</si>
  <si>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</si>
  <si>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</si>
  <si>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</si>
  <si>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</si>
  <si>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</si>
  <si>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</si>
  <si>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</si>
  <si>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</si>
  <si>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</si>
  <si>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</si>
  <si>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</si>
  <si>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</si>
  <si>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</si>
  <si>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</si>
  <si>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</si>
  <si>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</si>
  <si>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</si>
  <si>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</si>
  <si>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</si>
  <si>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</si>
  <si>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</si>
  <si>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</si>
  <si>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</si>
  <si>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</si>
  <si>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</si>
  <si>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</si>
  <si>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</si>
  <si>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</si>
  <si>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</si>
  <si>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</si>
  <si>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</si>
  <si>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</si>
  <si>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</si>
  <si>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</si>
  <si>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</si>
  <si>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</si>
  <si>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</si>
  <si>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</si>
  <si>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</si>
  <si>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</si>
  <si>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</si>
  <si>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</si>
  <si>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</si>
  <si>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</si>
  <si>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</si>
  <si>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</si>
  <si>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</si>
  <si>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</si>
  <si>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</si>
  <si>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</si>
  <si>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</si>
  <si>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</si>
  <si>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</si>
  <si>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</si>
  <si>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</si>
  <si>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</si>
  <si>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</si>
  <si>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</si>
  <si>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</si>
  <si>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</si>
  <si>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</si>
  <si>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</si>
  <si>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</si>
  <si>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</si>
  <si>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</si>
  <si>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</si>
  <si>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</si>
  <si>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</si>
  <si>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</si>
  <si>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</si>
  <si>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</si>
  <si>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</si>
  <si>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</si>
  <si>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</si>
  <si>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</si>
  <si>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</si>
  <si>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</si>
  <si>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</si>
  <si>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</si>
  <si>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</si>
  <si>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</si>
  <si>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</si>
  <si>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</si>
  <si>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</si>
  <si>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</si>
  <si>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</si>
  <si>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</si>
  <si>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</si>
  <si>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</si>
  <si>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</si>
  <si>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</si>
  <si>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</si>
  <si>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</si>
  <si>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</si>
  <si>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</si>
  <si>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</si>
  <si>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</si>
  <si>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</si>
  <si>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</si>
  <si>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</si>
  <si>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</si>
  <si>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</si>
  <si>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</si>
  <si>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</si>
  <si>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</si>
  <si>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</si>
  <si>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</si>
  <si>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</si>
  <si>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</si>
  <si>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</si>
  <si>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</si>
  <si>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</si>
  <si>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</si>
  <si>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</si>
  <si>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</si>
  <si>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</si>
  <si>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</si>
  <si>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</si>
  <si>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</si>
  <si>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</si>
  <si>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</si>
  <si>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</si>
  <si>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</si>
  <si>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</si>
  <si>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</si>
  <si>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</si>
  <si>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</si>
  <si>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</si>
  <si>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</si>
  <si>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</si>
  <si>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</si>
  <si>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</si>
  <si>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</si>
  <si>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</si>
  <si>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</si>
  <si>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</si>
  <si>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</si>
  <si>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</si>
  <si>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</si>
  <si>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</si>
  <si>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</si>
  <si>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</si>
  <si>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</si>
  <si>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</si>
  <si>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</si>
  <si>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</si>
  <si>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</si>
  <si>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</si>
  <si>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</si>
  <si>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</si>
  <si>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</si>
  <si>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</si>
  <si>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</si>
  <si>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</si>
  <si>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</si>
  <si>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</si>
  <si>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</si>
  <si>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</si>
  <si>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</si>
  <si>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</si>
  <si>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</si>
  <si>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</si>
  <si>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</si>
  <si>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</si>
  <si>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</si>
  <si>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</si>
  <si>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</si>
  <si>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</si>
  <si>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</si>
  <si>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</si>
  <si>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</si>
  <si>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</si>
  <si>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</si>
  <si>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</si>
  <si>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</si>
  <si>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</si>
  <si>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</si>
  <si>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</si>
  <si>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</si>
  <si>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</si>
  <si>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</si>
  <si>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</si>
  <si>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</si>
  <si>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</si>
  <si>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</si>
  <si>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</si>
  <si>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</si>
  <si>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</si>
  <si>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</si>
  <si>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</si>
  <si>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</si>
  <si>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</si>
  <si>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</si>
  <si>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</si>
  <si>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</si>
  <si>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</si>
  <si>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</si>
  <si>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</si>
  <si>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</si>
  <si>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</si>
  <si>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</si>
  <si>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</si>
  <si>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</si>
  <si>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</si>
  <si>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</si>
  <si>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</si>
  <si>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</si>
  <si>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</si>
  <si>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</si>
  <si>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</si>
  <si>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</si>
  <si>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</si>
  <si>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</si>
  <si>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</si>
  <si>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</si>
  <si>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</si>
  <si>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</si>
  <si>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</si>
  <si>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</si>
  <si>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</si>
  <si>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</si>
  <si>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</si>
  <si>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</si>
  <si>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</si>
  <si>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</si>
  <si>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</si>
  <si>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</si>
  <si>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</si>
  <si>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</si>
  <si>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</si>
  <si>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</si>
  <si>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</si>
  <si>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</si>
  <si>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</si>
  <si>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</si>
  <si>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</si>
  <si>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</si>
  <si>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</si>
  <si>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</si>
  <si>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</si>
  <si>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</si>
  <si>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</si>
  <si>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</si>
  <si>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</si>
  <si>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</si>
  <si>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</si>
  <si>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</si>
  <si>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</si>
  <si>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</si>
  <si>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</si>
  <si>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</si>
  <si>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</si>
  <si>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</si>
  <si>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</si>
  <si>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</si>
  <si>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</si>
  <si>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</si>
  <si>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</si>
  <si>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</si>
  <si>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</si>
  <si>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</si>
  <si>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</si>
  <si>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</si>
  <si>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</si>
  <si>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</si>
  <si>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</si>
  <si>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</si>
  <si>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</si>
  <si>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</si>
  <si>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</si>
  <si>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</si>
  <si>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</si>
  <si>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</si>
  <si>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</si>
  <si>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</si>
  <si>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</si>
  <si>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</si>
  <si>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</si>
  <si>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</si>
  <si>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</si>
  <si>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</si>
  <si>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</si>
  <si>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</si>
  <si>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</si>
  <si>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</si>
  <si>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</si>
  <si>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</si>
  <si>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</si>
  <si>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</si>
  <si>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</si>
  <si>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</si>
  <si>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</si>
  <si>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</si>
  <si>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</si>
  <si>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</si>
  <si>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</si>
  <si>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</si>
  <si>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</si>
  <si>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</si>
  <si>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</si>
  <si>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</si>
  <si>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</si>
  <si>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</si>
  <si>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</si>
  <si>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</si>
  <si>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</si>
  <si>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</si>
  <si>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</si>
  <si>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</si>
  <si>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</si>
  <si>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</si>
  <si>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</si>
  <si>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</si>
  <si>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</si>
  <si>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</si>
  <si>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</si>
  <si>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</si>
  <si>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</si>
  <si>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</si>
  <si>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</si>
  <si>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</si>
  <si>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</si>
  <si>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</si>
  <si>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</si>
  <si>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</si>
  <si>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</si>
  <si>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</si>
  <si>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</si>
  <si>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</si>
  <si>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</si>
  <si>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</si>
  <si>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</si>
  <si>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</si>
  <si>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</si>
  <si>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</si>
  <si>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</si>
  <si>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</si>
  <si>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</si>
  <si>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</si>
  <si>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</si>
  <si>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</si>
  <si>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</si>
  <si>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</si>
  <si>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</si>
  <si>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</si>
  <si>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</si>
  <si>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</si>
  <si>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</si>
  <si>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</si>
  <si>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</si>
  <si>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</si>
  <si>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</si>
  <si>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</si>
  <si>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</si>
  <si>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</si>
  <si>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</si>
  <si>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</si>
  <si>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</si>
  <si>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</si>
  <si>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</si>
  <si>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</si>
  <si>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</si>
  <si>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</si>
  <si>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</si>
  <si>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</si>
  <si>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</si>
  <si>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</si>
  <si>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</si>
  <si>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</si>
  <si>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</si>
  <si>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</si>
  <si>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</si>
  <si>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</si>
  <si>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</si>
  <si>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</si>
  <si>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</si>
  <si>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</si>
  <si>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</si>
  <si>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</si>
  <si>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</si>
  <si>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</si>
  <si>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</si>
  <si>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</si>
  <si>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</si>
  <si>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</si>
  <si>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</si>
  <si>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</si>
  <si>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</si>
  <si>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</si>
  <si>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</si>
  <si>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</si>
  <si>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</si>
  <si>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</si>
  <si>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</si>
  <si>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</si>
  <si>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</si>
  <si>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</si>
  <si>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</si>
  <si>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</si>
  <si>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</si>
  <si>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</si>
  <si>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</si>
  <si>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</si>
  <si>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</si>
  <si>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</si>
  <si>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</si>
  <si>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</si>
  <si>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</si>
  <si>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</si>
  <si>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</si>
  <si>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</si>
  <si>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</si>
  <si>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</si>
  <si>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</si>
  <si>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</si>
  <si>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</si>
  <si>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</si>
  <si>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</si>
  <si>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</si>
  <si>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</si>
  <si>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</si>
  <si>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</si>
  <si>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</si>
  <si>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</si>
  <si>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</si>
  <si>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</si>
  <si>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</si>
  <si>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</si>
  <si>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</si>
  <si>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</si>
  <si>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</si>
  <si>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</si>
  <si>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</si>
  <si>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</si>
  <si>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</si>
  <si>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</si>
  <si>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</si>
  <si>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</si>
  <si>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</si>
  <si>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</si>
  <si>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</si>
  <si>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</si>
  <si>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</si>
  <si>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</si>
  <si>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</si>
  <si>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</si>
  <si>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</si>
  <si>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</si>
  <si>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</si>
  <si>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</si>
  <si>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</si>
  <si>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</si>
  <si>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</si>
  <si>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</si>
  <si>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</si>
  <si>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</si>
  <si>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</si>
  <si>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</si>
  <si>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</si>
  <si>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</si>
  <si>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</si>
  <si>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</si>
  <si>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</si>
  <si>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</si>
  <si>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</si>
  <si>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</si>
  <si>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</si>
  <si>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</si>
  <si>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</si>
  <si>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</si>
  <si>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</si>
  <si>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</si>
  <si>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</si>
  <si>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</si>
  <si>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</si>
  <si>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</si>
  <si>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</si>
  <si>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</si>
  <si>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</si>
  <si>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</si>
  <si>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</si>
  <si>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</si>
  <si>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</si>
  <si>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</si>
  <si>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</si>
  <si>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</si>
  <si>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</si>
  <si>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</si>
  <si>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</si>
  <si>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</si>
  <si>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</si>
  <si>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</si>
  <si>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</si>
  <si>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</si>
  <si>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</si>
  <si>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</si>
  <si>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</si>
  <si>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</si>
  <si>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</si>
  <si>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</si>
  <si>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</si>
  <si>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</si>
  <si>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</si>
  <si>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</si>
  <si>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</si>
  <si>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</si>
  <si>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</si>
  <si>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</si>
  <si>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</si>
  <si>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</si>
  <si>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</si>
  <si>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</si>
  <si>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</si>
  <si>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</si>
  <si>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</si>
  <si>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</si>
  <si>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</si>
  <si>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</si>
  <si>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</si>
  <si>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</si>
  <si>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</si>
  <si>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</si>
  <si>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</si>
  <si>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</si>
  <si>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</si>
  <si>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</si>
  <si>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</si>
  <si>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</si>
  <si>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</si>
  <si>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</si>
  <si>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</si>
  <si>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</si>
  <si>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</si>
  <si>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</si>
  <si>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</si>
  <si>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</si>
  <si>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</si>
  <si>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</si>
  <si>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</si>
  <si>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</si>
  <si>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</si>
  <si>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</si>
  <si>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</si>
  <si>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</si>
  <si>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</si>
  <si>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</si>
  <si>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</si>
  <si>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</si>
  <si>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</si>
  <si>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</si>
  <si>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</si>
  <si>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</si>
  <si>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</si>
  <si>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</si>
  <si>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</si>
  <si>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</si>
  <si>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</si>
  <si>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</si>
  <si>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</si>
  <si>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</si>
  <si>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</si>
  <si>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</si>
  <si>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</si>
  <si>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</si>
  <si>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</si>
  <si>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</si>
  <si>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</si>
  <si>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</si>
  <si>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</si>
  <si>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</si>
  <si>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</si>
  <si>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</si>
  <si>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</si>
  <si>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</si>
  <si>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</si>
  <si>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</si>
  <si>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</si>
  <si>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</si>
  <si>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</si>
  <si>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</si>
  <si>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</si>
  <si>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</si>
  <si>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</si>
  <si>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</si>
  <si>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</si>
  <si>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</si>
  <si>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</si>
  <si>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</si>
  <si>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</si>
  <si>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</si>
  <si>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</si>
  <si>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</si>
  <si>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</si>
  <si>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</si>
  <si>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</si>
  <si>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</si>
  <si>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</si>
  <si>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</si>
  <si>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</si>
  <si>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</si>
  <si>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</si>
  <si>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</si>
  <si>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</si>
  <si>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</si>
  <si>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</si>
  <si>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</si>
  <si>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</si>
  <si>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</si>
  <si>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</si>
  <si>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</si>
  <si>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</si>
  <si>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</si>
  <si>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</si>
  <si>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</si>
  <si>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</si>
  <si>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</si>
  <si>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</si>
  <si>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</si>
  <si>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</si>
  <si>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</si>
  <si>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</si>
  <si>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</si>
  <si>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</si>
  <si>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</si>
  <si>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</si>
  <si>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</si>
  <si>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</si>
  <si>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</si>
  <si>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</si>
  <si>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</si>
  <si>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</si>
  <si>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</si>
  <si>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</si>
  <si>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</si>
  <si>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</si>
  <si>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</si>
  <si>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</si>
  <si>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</si>
  <si>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</si>
  <si>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</si>
  <si>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</si>
  <si>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</si>
  <si>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</si>
  <si>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</si>
  <si>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</si>
  <si>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</si>
  <si>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</si>
  <si>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</si>
  <si>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</si>
  <si>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</si>
  <si>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</si>
  <si>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</si>
  <si>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</si>
  <si>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</si>
  <si>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</si>
  <si>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</si>
  <si>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</si>
  <si>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</si>
  <si>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</si>
  <si>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</si>
  <si>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</si>
  <si>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</si>
  <si>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</si>
  <si>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</si>
  <si>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</si>
  <si>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</si>
  <si>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</si>
  <si>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</si>
  <si>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</si>
  <si>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</si>
  <si>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</si>
  <si>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</si>
  <si>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</si>
  <si>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</si>
  <si>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</si>
  <si>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</si>
  <si>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</si>
  <si>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</si>
  <si>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</si>
  <si>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</si>
  <si>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</si>
  <si>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</si>
  <si>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</si>
  <si>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</si>
  <si>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</si>
  <si>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</si>
  <si>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</si>
  <si>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</si>
  <si>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</si>
  <si>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</si>
  <si>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</si>
  <si>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</si>
  <si>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</si>
  <si>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</si>
  <si>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</si>
  <si>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</si>
  <si>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</si>
  <si>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</si>
  <si>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</si>
  <si>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</si>
  <si>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</si>
  <si>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</si>
  <si>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</si>
  <si>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</si>
  <si>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</si>
  <si>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</si>
  <si>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</si>
  <si>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</si>
  <si>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</si>
  <si>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</si>
  <si>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</si>
  <si>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</si>
  <si>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</si>
  <si>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</si>
  <si>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</si>
  <si>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</si>
  <si>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</si>
  <si>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</si>
  <si>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</si>
  <si>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</si>
  <si>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</si>
  <si>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</si>
  <si>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</si>
  <si>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</si>
  <si>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</si>
  <si>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</si>
  <si>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</si>
  <si>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</si>
  <si>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</si>
  <si>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</si>
  <si>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</si>
  <si>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</si>
  <si>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</si>
  <si>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</si>
  <si>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</si>
  <si>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</si>
  <si>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</si>
  <si>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</si>
  <si>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</si>
  <si>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</si>
  <si>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</si>
  <si>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</si>
  <si>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</si>
  <si>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</si>
  <si>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</si>
  <si>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</si>
  <si>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</si>
  <si>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</si>
  <si>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</si>
  <si>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</si>
  <si>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</si>
  <si>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</si>
  <si>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</si>
  <si>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</si>
  <si>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</si>
  <si>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</si>
  <si>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</si>
  <si>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</si>
  <si>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</si>
  <si>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</si>
  <si>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</si>
  <si>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</si>
  <si>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</si>
  <si>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</si>
  <si>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</si>
  <si>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</si>
  <si>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</si>
  <si>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</si>
  <si>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</si>
  <si>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</si>
  <si>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</si>
  <si>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</si>
  <si>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</si>
  <si>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</si>
  <si>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</si>
  <si>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</si>
  <si>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</si>
  <si>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</si>
  <si>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</si>
  <si>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</si>
  <si>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</si>
  <si>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</si>
  <si>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</si>
  <si>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</si>
  <si>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</si>
  <si>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</si>
  <si>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</si>
  <si>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</si>
  <si>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</si>
  <si>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</si>
  <si>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</si>
  <si>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</si>
  <si>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</si>
  <si>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</si>
  <si>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</si>
  <si>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</si>
  <si>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</si>
  <si>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</si>
  <si>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</si>
  <si>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</si>
  <si>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</si>
  <si>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</si>
  <si>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</si>
  <si>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</si>
  <si>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</si>
  <si>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</si>
  <si>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</si>
  <si>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</si>
  <si>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</si>
  <si>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</si>
  <si>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</si>
  <si>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</si>
  <si>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</si>
  <si>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</si>
  <si>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</si>
  <si>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</si>
  <si>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</si>
  <si>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</si>
  <si>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</si>
  <si>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</si>
  <si>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</si>
  <si>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</si>
  <si>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</si>
  <si>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</si>
  <si>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</si>
  <si>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</si>
  <si>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</si>
  <si>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</si>
  <si>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</si>
  <si>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</si>
  <si>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</si>
  <si>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</si>
  <si>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</si>
  <si>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</si>
  <si>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</si>
  <si>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</si>
  <si>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</si>
  <si>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</si>
  <si>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</si>
  <si>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</si>
  <si>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</si>
  <si>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</si>
  <si>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</si>
  <si>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</si>
  <si>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</si>
  <si>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</si>
  <si>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</si>
  <si>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</si>
  <si>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</si>
  <si>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</si>
  <si>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</si>
  <si>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</si>
  <si>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</si>
  <si>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</si>
  <si>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</si>
  <si>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</si>
  <si>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</si>
  <si>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</si>
  <si>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</si>
  <si>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</si>
  <si>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</si>
  <si>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</si>
  <si>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</si>
  <si>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</si>
  <si>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</si>
  <si>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</si>
  <si>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</si>
  <si>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</si>
  <si>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</si>
  <si>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</si>
  <si>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</si>
  <si>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</si>
  <si>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</si>
  <si>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</si>
  <si>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</si>
  <si>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</si>
  <si>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</si>
  <si>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</si>
  <si>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</si>
  <si>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</si>
  <si>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</si>
  <si>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</si>
  <si>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</si>
  <si>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</si>
  <si>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</si>
  <si>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</si>
  <si>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</si>
  <si>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</si>
  <si>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</si>
  <si>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</si>
  <si>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</si>
  <si>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</si>
  <si>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</si>
  <si>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</si>
  <si>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</si>
  <si>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</si>
  <si>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</si>
  <si>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</si>
  <si>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</si>
  <si>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</si>
  <si>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</si>
  <si>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</si>
  <si>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</si>
  <si>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</si>
  <si>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</si>
  <si>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</si>
  <si>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</si>
  <si>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</si>
  <si>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</si>
  <si>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</si>
  <si>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</si>
  <si>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</si>
  <si>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</si>
  <si>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</si>
  <si>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</si>
  <si>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</si>
  <si>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</si>
  <si>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</si>
  <si>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</si>
  <si>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</si>
  <si>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</si>
  <si>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</si>
  <si>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</si>
  <si>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</si>
  <si>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</si>
  <si>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</si>
  <si>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</si>
  <si>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</si>
  <si>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</si>
  <si>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</si>
  <si>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</si>
  <si>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</si>
  <si>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</si>
  <si>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</si>
  <si>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</si>
  <si>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</si>
  <si>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</si>
  <si>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</si>
  <si>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</si>
  <si>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</si>
  <si>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</si>
  <si>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</si>
  <si>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</si>
  <si>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</si>
  <si>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</si>
  <si>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</si>
  <si>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</si>
  <si>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</si>
  <si>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</si>
  <si>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</si>
  <si>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</si>
  <si>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</si>
  <si>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</si>
  <si>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</si>
  <si>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</si>
  <si>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</si>
  <si>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</si>
  <si>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</si>
  <si>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</si>
  <si>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</si>
  <si>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</si>
  <si>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</si>
  <si>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</si>
  <si>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</si>
  <si>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</si>
  <si>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</si>
  <si>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</si>
  <si>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</si>
  <si>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</si>
  <si>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</si>
  <si>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</si>
  <si>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</si>
  <si>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</si>
  <si>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</si>
  <si>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</si>
  <si>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</si>
  <si>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</si>
  <si>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</si>
  <si>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</si>
  <si>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</si>
  <si>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</si>
  <si>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</si>
  <si>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</si>
  <si>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</si>
  <si>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</si>
  <si>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</si>
  <si>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</si>
  <si>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</si>
  <si>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</si>
  <si>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</si>
  <si>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</si>
  <si>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</si>
  <si>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</si>
  <si>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</si>
  <si>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</si>
  <si>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</si>
  <si>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</si>
  <si>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</si>
  <si>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</si>
  <si>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</si>
  <si>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</si>
  <si>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</si>
  <si>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</si>
  <si>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</si>
  <si>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</si>
  <si>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</si>
  <si>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</si>
  <si>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</si>
  <si>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</si>
  <si>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</si>
  <si>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</si>
  <si>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</si>
  <si>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</si>
  <si>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</si>
  <si>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</si>
  <si>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</si>
  <si>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</si>
  <si>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</si>
  <si>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</si>
  <si>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</si>
  <si>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</si>
  <si>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</si>
  <si>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</si>
  <si>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</si>
  <si>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</si>
  <si>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</si>
  <si>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</si>
  <si>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</si>
  <si>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</si>
  <si>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</si>
  <si>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</si>
  <si>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</si>
  <si>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</si>
  <si>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</si>
  <si>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</si>
  <si>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</si>
  <si>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</si>
  <si>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</si>
  <si>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</si>
  <si>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</si>
  <si>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</si>
  <si>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</si>
  <si>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</si>
  <si>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</si>
  <si>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</si>
  <si>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</si>
  <si>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</si>
  <si>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</si>
  <si>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</si>
  <si>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</si>
  <si>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</si>
  <si>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</si>
  <si>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</si>
  <si>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</si>
  <si>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</si>
  <si>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</si>
  <si>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</si>
  <si>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</si>
  <si>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</si>
  <si>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</si>
  <si>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</si>
  <si>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</si>
  <si>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</si>
  <si>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</si>
  <si>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</si>
  <si>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</si>
  <si>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</si>
  <si>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</si>
  <si>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</si>
  <si>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</si>
  <si>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</si>
  <si>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</si>
  <si>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</si>
  <si>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</si>
  <si>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</si>
  <si>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</si>
  <si>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</si>
  <si>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</si>
  <si>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</si>
  <si>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</si>
  <si>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</si>
  <si>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</si>
  <si>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</si>
  <si>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</si>
  <si>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</si>
  <si>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</si>
  <si>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</si>
  <si>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</si>
  <si>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</si>
  <si>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</si>
  <si>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</si>
  <si>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</si>
  <si>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</si>
  <si>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</si>
  <si>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</si>
  <si>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</si>
  <si>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</si>
  <si>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</si>
  <si>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</si>
  <si>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</si>
  <si>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</si>
  <si>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</si>
  <si>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</si>
  <si>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</si>
  <si>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</si>
  <si>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</si>
  <si>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</si>
  <si>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</si>
  <si>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</si>
  <si>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</si>
  <si>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</si>
  <si>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</si>
  <si>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</si>
  <si>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</si>
  <si>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</si>
  <si>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</si>
  <si>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</si>
  <si>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</si>
  <si>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</si>
  <si>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</si>
  <si>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</si>
  <si>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</si>
  <si>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</si>
  <si>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</si>
  <si>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</si>
  <si>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</si>
  <si>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</si>
  <si>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</si>
  <si>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</si>
  <si>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</si>
  <si>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</si>
  <si>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</si>
  <si>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</si>
  <si>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</si>
  <si>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</si>
  <si>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</si>
  <si>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</si>
  <si>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</si>
  <si>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</si>
  <si>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</si>
  <si>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</si>
  <si>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</si>
  <si>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</si>
  <si>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</si>
  <si>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</si>
  <si>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</si>
  <si>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</si>
  <si>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</si>
  <si>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</si>
  <si>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</si>
  <si>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</si>
  <si>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</si>
  <si>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</si>
  <si>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</si>
  <si>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</si>
  <si>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</si>
  <si>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</si>
  <si>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</si>
  <si>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</si>
  <si>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</si>
  <si>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</si>
  <si>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</si>
  <si>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</si>
  <si>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</si>
  <si>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</si>
  <si>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</si>
  <si>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</si>
  <si>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</si>
  <si>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</si>
  <si>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</si>
  <si>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</si>
  <si>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</si>
  <si>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</si>
  <si>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</si>
  <si>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</si>
  <si>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</si>
  <si>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</si>
  <si>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</si>
  <si>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</si>
  <si>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</si>
  <si>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</si>
  <si>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</si>
  <si>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</si>
  <si>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</si>
  <si>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</si>
  <si>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</si>
  <si>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</si>
  <si>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</si>
  <si>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</si>
  <si>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</si>
  <si>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</si>
  <si>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</si>
  <si>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</si>
  <si>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</si>
  <si>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</si>
  <si>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</si>
  <si>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</si>
  <si>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</si>
  <si>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</si>
  <si>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</si>
  <si>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</si>
  <si>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</si>
  <si>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</si>
  <si>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</si>
  <si>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</si>
  <si>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</si>
  <si>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</si>
  <si>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</si>
  <si>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</si>
  <si>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</si>
  <si>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</si>
  <si>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</si>
  <si>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</si>
  <si>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</si>
  <si>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</si>
  <si>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</si>
  <si>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</si>
  <si>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</si>
  <si>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</si>
  <si>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</si>
  <si>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</si>
  <si>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</si>
  <si>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</si>
  <si>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</si>
  <si>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</si>
  <si>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</si>
  <si>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</si>
  <si>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</si>
  <si>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</si>
  <si>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</si>
  <si>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</si>
  <si>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</si>
  <si>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</si>
  <si>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</si>
  <si>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</si>
  <si>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</si>
  <si>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</si>
  <si>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</si>
  <si>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</si>
  <si>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</si>
  <si>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</si>
  <si>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</si>
  <si>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</si>
  <si>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</si>
  <si>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</si>
  <si>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</si>
  <si>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</si>
  <si>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</si>
  <si>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</si>
  <si>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</si>
  <si>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</si>
  <si>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</si>
  <si>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</si>
  <si>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</si>
  <si>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</si>
  <si>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</si>
  <si>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</si>
  <si>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</si>
  <si>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</si>
  <si>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</si>
  <si>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</si>
  <si>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</si>
  <si>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</si>
  <si>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</si>
  <si>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</si>
  <si>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</si>
  <si>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</si>
  <si>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</si>
  <si>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</si>
  <si>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</si>
  <si>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</si>
  <si>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</si>
  <si>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</si>
  <si>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</si>
  <si>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</si>
  <si>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</si>
  <si>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</si>
  <si>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</si>
  <si>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</si>
  <si>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</si>
  <si>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</si>
  <si>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</si>
  <si>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</si>
  <si>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</si>
  <si>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</si>
  <si>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</si>
  <si>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</si>
  <si>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</si>
  <si>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</si>
  <si>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</si>
  <si>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</si>
  <si>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</si>
  <si>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</si>
  <si>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</si>
  <si>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</si>
  <si>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</si>
  <si>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</si>
  <si>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</si>
  <si>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</si>
  <si>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</si>
  <si>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</si>
  <si>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</si>
  <si>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</si>
  <si>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</si>
  <si>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</si>
  <si>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</si>
  <si>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</si>
  <si>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</si>
  <si>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</si>
  <si>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</si>
  <si>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</si>
  <si>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</si>
  <si>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</si>
  <si>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</si>
  <si>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</si>
  <si>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</si>
  <si>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</si>
  <si>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</si>
  <si>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</si>
  <si>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</si>
  <si>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</si>
  <si>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</si>
  <si>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</si>
  <si>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</si>
  <si>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</si>
  <si>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</si>
  <si>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</si>
  <si>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</si>
  <si>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</si>
  <si>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</si>
  <si>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</si>
  <si>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</si>
  <si>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</si>
  <si>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</si>
  <si>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</si>
  <si>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</si>
  <si>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</si>
  <si>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</si>
  <si>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</si>
  <si>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</si>
  <si>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</si>
  <si>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</si>
  <si>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</si>
  <si>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</si>
  <si>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</si>
  <si>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</si>
  <si>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</si>
  <si>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</si>
  <si>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</si>
  <si>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</si>
  <si>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</si>
  <si>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</si>
  <si>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</si>
  <si>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</si>
  <si>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</si>
  <si>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</si>
  <si>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</si>
  <si>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</si>
  <si>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</si>
  <si>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</si>
  <si>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</si>
  <si>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</si>
  <si>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</si>
  <si>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</si>
  <si>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</si>
  <si>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</si>
  <si>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</si>
  <si>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</si>
  <si>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</si>
  <si>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</si>
  <si>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</si>
  <si>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</si>
  <si>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</si>
  <si>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</si>
  <si>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</si>
  <si>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</si>
  <si>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</si>
  <si>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</si>
  <si>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</si>
  <si>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</si>
  <si>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</si>
  <si>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</si>
  <si>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</si>
  <si>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</si>
  <si>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</si>
  <si>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</si>
  <si>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</si>
  <si>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</si>
  <si>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</si>
  <si>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</si>
  <si>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</si>
  <si>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</si>
  <si>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</si>
  <si>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</si>
  <si>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</si>
  <si>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</si>
  <si>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</si>
  <si>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</si>
  <si>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</si>
  <si>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</si>
  <si>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</si>
  <si>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</si>
  <si>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</si>
  <si>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</si>
  <si>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</si>
  <si>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</si>
  <si>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</si>
  <si>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</si>
  <si>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</si>
  <si>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</si>
  <si>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</si>
  <si>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</si>
  <si>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</si>
  <si>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</si>
  <si>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</si>
  <si>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</si>
  <si>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</si>
  <si>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</si>
  <si>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</si>
  <si>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</si>
  <si>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</si>
  <si>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</si>
  <si>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</si>
  <si>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</si>
  <si>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</si>
  <si>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</si>
  <si>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</si>
  <si>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</si>
  <si>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</si>
  <si>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</si>
  <si>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</si>
  <si>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</si>
  <si>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</si>
  <si>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</si>
  <si>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</si>
  <si>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</si>
  <si>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</si>
  <si>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</si>
  <si>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</si>
  <si>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</si>
  <si>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</si>
  <si>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</si>
  <si>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</si>
  <si>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</si>
  <si>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</si>
  <si>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</si>
  <si>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</si>
  <si>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</si>
  <si>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</si>
  <si>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</si>
  <si>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</si>
  <si>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</si>
  <si>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</si>
  <si>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</si>
  <si>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</si>
  <si>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</si>
  <si>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</si>
  <si>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</si>
  <si>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</si>
  <si>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</si>
  <si>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</si>
  <si>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</si>
  <si>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</si>
  <si>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</si>
  <si>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</si>
  <si>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</si>
  <si>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</si>
  <si>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</si>
  <si>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</si>
  <si>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</si>
  <si>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</si>
  <si>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</si>
  <si>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</si>
  <si>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</si>
  <si>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</si>
  <si>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</si>
  <si>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</si>
  <si>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</si>
  <si>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</si>
  <si>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</si>
  <si>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</si>
  <si>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</si>
  <si>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</si>
  <si>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</si>
  <si>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</si>
  <si>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</si>
  <si>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</si>
  <si>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</si>
  <si>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</si>
  <si>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</si>
  <si>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</si>
  <si>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</si>
  <si>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</si>
  <si>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</si>
  <si>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</si>
  <si>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</si>
  <si>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</si>
  <si>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</si>
  <si>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</si>
  <si>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</si>
  <si>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</si>
  <si>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</si>
  <si>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</si>
  <si>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</si>
  <si>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</si>
  <si>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</si>
  <si>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</si>
  <si>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</si>
  <si>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</si>
  <si>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</si>
  <si>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</si>
  <si>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</si>
  <si>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</si>
  <si>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</si>
  <si>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</si>
  <si>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</si>
  <si>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</si>
  <si>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</si>
  <si>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</si>
  <si>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</si>
  <si>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</si>
  <si>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</si>
  <si>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</si>
  <si>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</si>
  <si>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</si>
  <si>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</si>
  <si>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</si>
  <si>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</si>
  <si>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</si>
  <si>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</si>
  <si>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</si>
  <si>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</si>
  <si>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</si>
  <si>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</si>
  <si>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</si>
  <si>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</si>
  <si>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</si>
  <si>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</si>
  <si>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</si>
  <si>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</si>
  <si>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</si>
  <si>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</si>
  <si>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</si>
  <si>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</si>
  <si>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</si>
  <si>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</si>
  <si>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</si>
  <si>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</si>
  <si>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</si>
  <si>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</si>
  <si>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</si>
  <si>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</si>
  <si>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</si>
  <si>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</si>
  <si>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</si>
  <si>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</si>
  <si>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</si>
  <si>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</si>
  <si>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</si>
  <si>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</si>
  <si>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</si>
  <si>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</si>
  <si>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</si>
  <si>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</si>
  <si>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</si>
  <si>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</si>
  <si>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</si>
  <si>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</si>
  <si>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</si>
  <si>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</si>
  <si>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</si>
  <si>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</si>
  <si>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</si>
  <si>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</si>
  <si>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</si>
  <si>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</si>
  <si>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</si>
  <si>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</si>
  <si>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</si>
  <si>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</si>
  <si>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</si>
  <si>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</si>
  <si>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</si>
  <si>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</si>
  <si>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</si>
  <si>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</si>
  <si>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</si>
  <si>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</si>
  <si>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</si>
  <si>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</si>
  <si>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</si>
  <si>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</si>
  <si>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</si>
  <si>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</si>
  <si>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</si>
  <si>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</si>
  <si>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</si>
  <si>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</si>
  <si>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</si>
  <si>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</si>
  <si>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</si>
  <si>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</si>
  <si>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</si>
  <si>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</si>
  <si>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</si>
  <si>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</si>
  <si>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</si>
  <si>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</si>
  <si>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</si>
  <si>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</si>
  <si>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</si>
  <si>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</si>
  <si>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</si>
  <si>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</si>
  <si>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</si>
  <si>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</si>
  <si>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</si>
  <si>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</si>
  <si>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</si>
  <si>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</si>
  <si>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</si>
  <si>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</si>
  <si>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</si>
  <si>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</si>
  <si>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</si>
  <si>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</si>
  <si>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</si>
  <si>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</si>
  <si>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</si>
  <si>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</si>
  <si>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</si>
  <si>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</si>
  <si>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</si>
  <si>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</si>
  <si>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</si>
  <si>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</si>
  <si>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</si>
  <si>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</si>
  <si>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</si>
  <si>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</si>
  <si>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</si>
  <si>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</si>
  <si>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</si>
  <si>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</si>
  <si>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</si>
  <si>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</si>
  <si>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</si>
  <si>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</si>
  <si>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</si>
  <si>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</si>
  <si>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</si>
  <si>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</si>
  <si>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</si>
  <si>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</si>
  <si>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</si>
  <si>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</si>
  <si>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</si>
  <si>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</si>
  <si>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</si>
  <si>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</si>
  <si>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</si>
  <si>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</si>
  <si>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</si>
  <si>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</si>
  <si>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</si>
  <si>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</si>
  <si>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</si>
  <si>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</si>
  <si>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</si>
  <si>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</si>
  <si>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</si>
  <si>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</si>
  <si>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</si>
  <si>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</si>
  <si>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</si>
  <si>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</si>
  <si>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</si>
  <si>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</si>
  <si>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</si>
  <si>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</si>
  <si>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</si>
  <si>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</si>
  <si>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</si>
  <si>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</si>
  <si>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</si>
  <si>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</si>
  <si>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</si>
  <si>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</si>
  <si>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</si>
  <si>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</si>
  <si>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</si>
  <si>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</si>
  <si>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</si>
  <si>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</si>
  <si>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</si>
  <si>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</si>
  <si>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</si>
  <si>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</si>
  <si>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</si>
  <si>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</si>
  <si>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</si>
  <si>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</si>
  <si>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</si>
  <si>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</si>
  <si>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</si>
  <si>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</si>
  <si>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</si>
  <si>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</si>
  <si>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</si>
  <si>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</si>
  <si>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</si>
  <si>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</si>
  <si>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</si>
  <si>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</si>
  <si>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</si>
  <si>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</si>
  <si>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</si>
  <si>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</si>
  <si>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</si>
  <si>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</si>
  <si>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</si>
  <si>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</si>
  <si>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</si>
  <si>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</si>
  <si>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</si>
  <si>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</si>
  <si>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</si>
  <si>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</si>
  <si>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</si>
  <si>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</si>
  <si>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</si>
  <si>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</si>
  <si>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</si>
  <si>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</si>
  <si>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</si>
  <si>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</si>
  <si>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</si>
  <si>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</si>
  <si>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</si>
  <si>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</si>
  <si>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</si>
  <si>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</si>
  <si>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</si>
  <si>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</si>
  <si>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</si>
  <si>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</si>
  <si>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</si>
  <si>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</si>
  <si>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</si>
  <si>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</si>
  <si>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</si>
  <si>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</si>
  <si>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</si>
  <si>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</si>
  <si>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</si>
  <si>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</si>
  <si>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</si>
  <si>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</si>
  <si>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</si>
  <si>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</si>
  <si>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</si>
  <si>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</si>
  <si>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</si>
  <si>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</si>
  <si>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</si>
  <si>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</si>
  <si>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</si>
  <si>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</si>
  <si>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</si>
  <si>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</si>
  <si>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</si>
  <si>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</si>
  <si>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</si>
  <si>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</si>
  <si>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</si>
  <si>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</si>
  <si>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</si>
  <si>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</si>
  <si>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</si>
  <si>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</si>
  <si>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</si>
  <si>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</si>
  <si>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</si>
  <si>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</si>
  <si>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</si>
  <si>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</si>
  <si>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</si>
  <si>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</si>
  <si>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</si>
  <si>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</si>
  <si>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</si>
  <si>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</si>
  <si>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</si>
  <si>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</si>
  <si>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</si>
  <si>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</si>
  <si>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</si>
  <si>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</si>
  <si>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</si>
  <si>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</si>
  <si>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</si>
  <si>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</si>
  <si>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</si>
  <si>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</si>
  <si>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</si>
  <si>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</si>
  <si>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</si>
  <si>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</si>
  <si>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</si>
  <si>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</si>
  <si>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</si>
  <si>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</si>
  <si>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</si>
  <si>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</si>
  <si>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</si>
  <si>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</si>
  <si>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</si>
  <si>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</si>
  <si>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</si>
  <si>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</si>
  <si>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</si>
  <si>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</si>
  <si>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</si>
  <si>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</si>
  <si>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</si>
  <si>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</si>
  <si>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</si>
  <si>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</si>
  <si>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</si>
  <si>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</si>
  <si>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</si>
  <si>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</si>
  <si>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</si>
  <si>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</si>
  <si>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</si>
  <si>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</si>
  <si>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</si>
  <si>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</si>
  <si>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</si>
  <si>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</si>
  <si>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</si>
  <si>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</si>
  <si>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</si>
  <si>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</si>
  <si>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</si>
  <si>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</si>
  <si>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</si>
  <si>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</si>
  <si>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</si>
  <si>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</si>
  <si>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</si>
  <si>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</si>
  <si>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</si>
  <si>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</si>
  <si>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</si>
  <si>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</si>
  <si>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</si>
  <si>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</si>
  <si>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</si>
  <si>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</si>
  <si>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</si>
  <si>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</si>
  <si>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</si>
  <si>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</si>
  <si>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</si>
  <si>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</si>
  <si>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</si>
  <si>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</si>
  <si>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</si>
  <si>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</si>
  <si>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</si>
  <si>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</si>
  <si>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</si>
  <si>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</si>
  <si>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</si>
  <si>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</si>
  <si>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</si>
  <si>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</si>
  <si>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</si>
  <si>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</si>
  <si>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</si>
  <si>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</si>
  <si>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</si>
  <si>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</si>
  <si>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</si>
  <si>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</si>
  <si>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</si>
  <si>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</si>
  <si>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</si>
  <si>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</si>
  <si>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</si>
  <si>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</si>
  <si>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</si>
  <si>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</si>
  <si>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</si>
  <si>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</si>
  <si>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</si>
  <si>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</si>
  <si>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</si>
  <si>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</si>
  <si>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</si>
  <si>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</si>
  <si>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</si>
  <si>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</si>
  <si>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</si>
  <si>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</si>
  <si>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</si>
  <si>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</si>
  <si>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</si>
  <si>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</si>
  <si>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</si>
  <si>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</si>
  <si>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</si>
  <si>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</si>
  <si>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</si>
  <si>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</si>
  <si>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</si>
  <si>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</si>
  <si>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</si>
  <si>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</si>
  <si>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</si>
  <si>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</si>
  <si>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</si>
  <si>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</si>
  <si>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</si>
  <si>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</si>
  <si>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</si>
  <si>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</si>
  <si>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</si>
  <si>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</si>
  <si>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</si>
  <si>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</si>
  <si>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</si>
  <si>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</si>
  <si>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</si>
  <si>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</si>
  <si>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</si>
  <si>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</si>
  <si>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</si>
  <si>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</si>
  <si>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</si>
  <si>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</si>
  <si>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</si>
  <si>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</si>
  <si>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</si>
  <si>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</si>
  <si>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</si>
  <si>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</si>
  <si>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</si>
  <si>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</si>
  <si>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</si>
  <si>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</si>
  <si>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</si>
  <si>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</si>
  <si>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</si>
  <si>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</si>
  <si>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</si>
  <si>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</si>
  <si>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</si>
  <si>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</si>
  <si>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</si>
  <si>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</si>
  <si>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</si>
  <si>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</si>
  <si>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</si>
  <si>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</si>
  <si>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</si>
  <si>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</si>
  <si>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</si>
  <si>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</si>
  <si>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</si>
  <si>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</si>
  <si>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</si>
  <si>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</si>
  <si>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</si>
  <si>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</si>
  <si>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</si>
  <si>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</si>
  <si>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</si>
  <si>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</si>
  <si>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</si>
  <si>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</si>
  <si>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</si>
  <si>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</si>
  <si>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</si>
  <si>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</si>
  <si>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</si>
  <si>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</si>
  <si>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</si>
  <si>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</si>
  <si>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</si>
  <si>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</si>
  <si>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</si>
  <si>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</si>
  <si>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</si>
  <si>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</si>
  <si>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</si>
  <si>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</si>
  <si>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</si>
  <si>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</si>
  <si>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</si>
  <si>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</si>
  <si>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</si>
  <si>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</si>
  <si>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</si>
  <si>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</si>
  <si>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</si>
  <si>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</si>
  <si>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</si>
  <si>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</si>
  <si>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</si>
  <si>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</si>
  <si>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</si>
  <si>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</si>
  <si>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</si>
  <si>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</si>
  <si>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</si>
  <si>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</si>
  <si>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</si>
  <si>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</si>
  <si>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</si>
  <si>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</si>
  <si>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</si>
  <si>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</si>
  <si>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</si>
  <si>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</si>
  <si>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</si>
  <si>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</si>
  <si>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</si>
  <si>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</si>
  <si>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</si>
  <si>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</si>
  <si>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</si>
  <si>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</si>
  <si>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</si>
  <si>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</si>
  <si>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</si>
  <si>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</si>
  <si>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</si>
  <si>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</si>
  <si>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</si>
  <si>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</si>
  <si>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</si>
  <si>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</si>
  <si>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</si>
  <si>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</si>
  <si>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</si>
  <si>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</si>
  <si>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</si>
  <si>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</si>
  <si>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</si>
  <si>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</si>
  <si>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</si>
  <si>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</si>
  <si>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</si>
  <si>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</si>
  <si>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</si>
  <si>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</si>
  <si>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</si>
  <si>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</si>
  <si>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</si>
  <si>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</si>
  <si>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</si>
  <si>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</si>
  <si>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</si>
  <si>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</si>
  <si>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</si>
  <si>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</si>
  <si>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</si>
  <si>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</si>
  <si>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</si>
  <si>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</si>
  <si>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</si>
  <si>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</si>
  <si>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</si>
  <si>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</si>
  <si>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</si>
  <si>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</si>
  <si>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</si>
  <si>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</si>
  <si>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</si>
  <si>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</si>
  <si>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</si>
  <si>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</si>
  <si>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</si>
  <si>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</si>
  <si>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</si>
  <si>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</si>
  <si>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</si>
  <si>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</si>
  <si>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</si>
  <si>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</si>
  <si>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</si>
  <si>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</si>
  <si>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</si>
  <si>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</si>
  <si>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</si>
  <si>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</si>
  <si>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</si>
  <si>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</si>
  <si>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</si>
  <si>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</si>
  <si>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</si>
  <si>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</si>
  <si>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</si>
  <si>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</si>
  <si>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</si>
  <si>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</si>
  <si>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</si>
  <si>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</si>
  <si>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</si>
  <si>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</si>
  <si>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</si>
  <si>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</si>
  <si>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</si>
  <si>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</si>
  <si>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</si>
  <si>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</si>
  <si>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</si>
  <si>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</si>
  <si>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</si>
  <si>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</si>
  <si>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</si>
  <si>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</si>
  <si>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</si>
  <si>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</si>
  <si>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</si>
  <si>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</si>
  <si>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</si>
  <si>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</si>
  <si>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</si>
  <si>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</si>
  <si>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</si>
  <si>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</si>
  <si>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</si>
  <si>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</si>
  <si>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</si>
  <si>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</si>
  <si>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</si>
  <si>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</si>
  <si>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</si>
  <si>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</si>
  <si>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</si>
  <si>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</si>
  <si>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</si>
  <si>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</si>
  <si>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</si>
  <si>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</si>
  <si>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</si>
  <si>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</si>
  <si>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</si>
  <si>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</si>
  <si>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</si>
  <si>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</si>
  <si>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</si>
  <si>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</si>
  <si>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</si>
  <si>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</si>
  <si>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</si>
  <si>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</si>
  <si>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</si>
  <si>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</si>
  <si>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</si>
  <si>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</si>
  <si>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</si>
  <si>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</si>
  <si>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</si>
  <si>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</si>
  <si>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</si>
  <si>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</si>
  <si>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</si>
  <si>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</si>
  <si>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</si>
  <si>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</si>
  <si>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</si>
  <si>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</si>
  <si>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</si>
  <si>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</si>
  <si>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</si>
  <si>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</si>
  <si>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</si>
  <si>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</si>
  <si>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</si>
  <si>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</si>
  <si>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</si>
  <si>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</si>
  <si>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</si>
  <si>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</si>
  <si>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</si>
  <si>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</si>
  <si>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</si>
  <si>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</si>
  <si>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</si>
  <si>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</si>
  <si>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</si>
  <si>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</si>
  <si>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</si>
  <si>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</si>
  <si>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</si>
  <si>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</si>
  <si>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</si>
  <si>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</si>
  <si>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</si>
  <si>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</si>
  <si>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</si>
  <si>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</si>
  <si>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</si>
  <si>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</si>
  <si>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</si>
  <si>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</si>
  <si>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</si>
  <si>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</si>
  <si>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</si>
  <si>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</si>
  <si>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</si>
  <si>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</si>
  <si>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</si>
  <si>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</si>
  <si>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</si>
  <si>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</si>
  <si>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</si>
  <si>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</si>
  <si>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</si>
  <si>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</si>
  <si>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</si>
  <si>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</si>
  <si>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</si>
  <si>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</si>
  <si>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</si>
  <si>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</si>
  <si>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</si>
  <si>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</si>
  <si>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</si>
  <si>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</si>
  <si>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</si>
  <si>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</si>
  <si>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</si>
  <si>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</si>
  <si>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</si>
  <si>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</si>
  <si>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</si>
  <si>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</si>
  <si>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</si>
  <si>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</si>
  <si>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</si>
  <si>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</si>
  <si>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</si>
  <si>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</si>
  <si>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</si>
  <si>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</si>
  <si>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</si>
  <si>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</si>
  <si>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</si>
  <si>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</si>
  <si>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</si>
  <si>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</si>
  <si>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</si>
  <si>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</si>
  <si>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</si>
  <si>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</si>
  <si>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</si>
  <si>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</si>
  <si>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</si>
  <si>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</si>
  <si>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</si>
  <si>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</si>
  <si>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</si>
  <si>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</si>
  <si>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</si>
  <si>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</si>
  <si>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</si>
  <si>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</si>
  <si>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</si>
  <si>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</si>
  <si>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</si>
  <si>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</si>
  <si>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</si>
  <si>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</si>
  <si>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</si>
  <si>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</si>
  <si>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</si>
  <si>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</si>
  <si>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</si>
  <si>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</si>
  <si>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</si>
  <si>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</si>
  <si>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</si>
  <si>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</si>
  <si>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</si>
  <si>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</si>
  <si>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</si>
  <si>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</si>
  <si>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</si>
  <si>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</si>
  <si>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</si>
  <si>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</si>
  <si>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</si>
  <si>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</si>
  <si>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</si>
  <si>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</si>
  <si>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</si>
  <si>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</si>
  <si>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</si>
  <si>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</si>
  <si>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</si>
  <si>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</si>
  <si>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</si>
  <si>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</si>
  <si>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</si>
  <si>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</si>
  <si>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</si>
  <si>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</si>
  <si>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</si>
  <si>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</si>
  <si>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</si>
  <si>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</si>
  <si>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</si>
  <si>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</si>
  <si>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</si>
  <si>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</si>
  <si>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</si>
  <si>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</si>
  <si>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</si>
  <si>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</si>
  <si>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</si>
  <si>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</si>
  <si>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</si>
  <si>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</si>
  <si>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</si>
  <si>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</si>
  <si>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</si>
  <si>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</si>
  <si>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</si>
  <si>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</si>
  <si>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</si>
  <si>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</si>
  <si>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</si>
  <si>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</si>
  <si>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</si>
  <si>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</si>
  <si>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</si>
  <si>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</si>
  <si>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</si>
  <si>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</si>
  <si>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</si>
  <si>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</si>
  <si>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</si>
  <si>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</si>
  <si>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</si>
  <si>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</si>
  <si>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</si>
  <si>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</si>
  <si>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</si>
  <si>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</si>
  <si>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</si>
  <si>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</si>
  <si>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</si>
  <si>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</si>
  <si>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</si>
  <si>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</si>
  <si>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</si>
  <si>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</si>
  <si>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</si>
  <si>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</si>
  <si>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</si>
  <si>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</si>
  <si>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</si>
  <si>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</si>
  <si>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</si>
  <si>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</si>
  <si>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</si>
  <si>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</si>
  <si>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</si>
  <si>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</si>
  <si>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</si>
  <si>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</si>
  <si>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</si>
  <si>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</si>
  <si>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</si>
  <si>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</si>
  <si>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</si>
  <si>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</si>
  <si>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</si>
  <si>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</si>
  <si>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</si>
  <si>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</si>
  <si>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</si>
  <si>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</si>
  <si>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</si>
  <si>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</si>
  <si>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</si>
  <si>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</si>
  <si>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</si>
  <si>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</si>
  <si>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</si>
  <si>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</si>
  <si>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</si>
  <si>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</si>
  <si>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</si>
  <si>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</si>
  <si>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</si>
  <si>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</si>
  <si>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</si>
  <si>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</si>
  <si>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</si>
  <si>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</si>
  <si>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</si>
  <si>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</si>
  <si>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</si>
  <si>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</si>
  <si>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</si>
  <si>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</si>
  <si>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</si>
  <si>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</si>
  <si>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</si>
  <si>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</si>
  <si>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</si>
  <si>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</si>
  <si>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</si>
  <si>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</si>
  <si>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</si>
  <si>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</si>
  <si>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</si>
  <si>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</si>
  <si>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</si>
  <si>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</si>
  <si>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</si>
  <si>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</si>
  <si>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</si>
  <si>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</si>
  <si>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</si>
  <si>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</si>
  <si>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</si>
  <si>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</si>
  <si>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</si>
  <si>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</si>
  <si>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</si>
  <si>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</si>
  <si>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</si>
  <si>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</si>
  <si>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</si>
  <si>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</si>
  <si>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</si>
  <si>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</si>
  <si>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</si>
  <si>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</si>
  <si>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</si>
  <si>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</si>
  <si>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</si>
  <si>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</si>
  <si>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</si>
  <si>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</si>
  <si>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</si>
  <si>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</si>
  <si>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</si>
  <si>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</si>
  <si>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</si>
  <si>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</si>
  <si>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</si>
  <si>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</si>
  <si>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</si>
  <si>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</si>
  <si>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</si>
  <si>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</si>
  <si>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</si>
  <si>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</si>
  <si>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</si>
  <si>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</si>
  <si>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</si>
  <si>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</si>
  <si>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</si>
  <si>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</si>
  <si>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</si>
  <si>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</si>
  <si>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</si>
  <si>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</si>
  <si>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</si>
  <si>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</si>
  <si>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</si>
  <si>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</si>
  <si>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</si>
  <si>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</si>
  <si>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</si>
  <si>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</si>
  <si>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</si>
  <si>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</si>
  <si>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</si>
  <si>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</si>
  <si>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</si>
  <si>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</si>
  <si>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</si>
  <si>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</si>
  <si>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</si>
  <si>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</si>
  <si>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</si>
  <si>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</si>
  <si>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</si>
  <si>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</si>
  <si>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</si>
  <si>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</si>
  <si>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</si>
  <si>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</si>
  <si>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</si>
  <si>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</si>
  <si>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</si>
  <si>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</si>
  <si>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</si>
  <si>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</si>
  <si>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</si>
  <si>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</si>
  <si>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</si>
  <si>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</si>
  <si>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</si>
  <si>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</si>
  <si>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</si>
  <si>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</si>
  <si>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</si>
  <si>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</si>
  <si>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</si>
  <si>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</si>
  <si>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</si>
  <si>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</si>
  <si>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</si>
  <si>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</si>
  <si>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</si>
  <si>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</si>
  <si>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</si>
  <si>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</si>
  <si>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</si>
  <si>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</si>
  <si>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</si>
  <si>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</si>
  <si>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</si>
  <si>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</si>
  <si>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</si>
  <si>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</si>
  <si>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</si>
  <si>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</si>
  <si>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</si>
  <si>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</si>
  <si>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</si>
  <si>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</si>
  <si>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</si>
  <si>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</si>
  <si>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</si>
  <si>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</si>
  <si>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</si>
  <si>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</si>
  <si>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</si>
  <si>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</si>
  <si>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</si>
  <si>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</si>
  <si>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</si>
  <si>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</si>
  <si>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</si>
  <si>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</si>
  <si>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</si>
  <si>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</si>
  <si>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</si>
  <si>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</si>
  <si>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</si>
  <si>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</si>
  <si>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</si>
  <si>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</si>
  <si>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</si>
  <si>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</si>
  <si>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</si>
  <si>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</si>
  <si>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</si>
  <si>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</si>
  <si>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</si>
  <si>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</si>
  <si>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</si>
  <si>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</si>
  <si>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</si>
  <si>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</si>
  <si>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</si>
  <si>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</si>
  <si>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</si>
  <si>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</si>
  <si>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</si>
  <si>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</si>
  <si>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</si>
  <si>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</si>
  <si>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</si>
  <si>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</si>
  <si>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</si>
  <si>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</si>
  <si>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</si>
  <si>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</si>
  <si>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</si>
  <si>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</si>
  <si>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</si>
  <si>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</si>
  <si>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</si>
  <si>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</si>
  <si>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</si>
  <si>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</si>
  <si>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</si>
  <si>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</si>
  <si>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</si>
  <si>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</si>
  <si>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</si>
  <si>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</si>
  <si>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</si>
  <si>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</si>
  <si>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</si>
  <si>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</si>
  <si>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</si>
  <si>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</si>
  <si>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</si>
  <si>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</si>
  <si>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</si>
  <si>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</si>
  <si>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</si>
  <si>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</si>
  <si>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</si>
  <si>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</si>
  <si>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</si>
  <si>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</si>
  <si>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</si>
  <si>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</si>
  <si>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</si>
  <si>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</si>
  <si>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</si>
  <si>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</si>
  <si>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</si>
  <si>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</si>
  <si>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</si>
  <si>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</si>
  <si>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</si>
  <si>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</si>
  <si>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</si>
  <si>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</si>
  <si>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</si>
  <si>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</si>
  <si>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</si>
  <si>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</si>
  <si>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</si>
  <si>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</si>
  <si>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</si>
  <si>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</si>
  <si>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</si>
  <si>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</si>
  <si>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</si>
  <si>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</si>
  <si>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</si>
  <si>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</si>
  <si>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</si>
  <si>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</si>
  <si>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</si>
  <si>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</si>
  <si>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</si>
  <si>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</si>
  <si>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</si>
  <si>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</si>
  <si>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</si>
  <si>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</si>
  <si>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</si>
  <si>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</si>
  <si>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</si>
  <si>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</si>
  <si>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</si>
  <si>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</si>
  <si>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</si>
  <si>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</si>
  <si>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</si>
  <si>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</si>
  <si>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</si>
  <si>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</si>
  <si>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</si>
  <si>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</si>
  <si>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</si>
  <si>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</si>
  <si>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</si>
  <si>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</si>
  <si>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</si>
  <si>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</si>
  <si>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</si>
  <si>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</si>
  <si>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</si>
  <si>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</si>
  <si>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</si>
  <si>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</si>
  <si>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</si>
  <si>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</si>
  <si>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</si>
  <si>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</si>
  <si>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</si>
  <si>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</si>
  <si>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</si>
  <si>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</si>
  <si>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</si>
  <si>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</si>
  <si>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</si>
  <si>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</si>
  <si>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</si>
  <si>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</si>
  <si>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</si>
  <si>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</si>
  <si>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</si>
  <si>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</si>
  <si>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</si>
  <si>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</si>
  <si>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</si>
  <si>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</si>
  <si>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</si>
  <si>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</si>
  <si>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</si>
  <si>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</si>
  <si>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</si>
  <si>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</si>
  <si>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</si>
  <si>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</si>
  <si>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</si>
  <si>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</si>
  <si>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</si>
  <si>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</si>
  <si>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</si>
  <si>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</si>
  <si>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</si>
  <si>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</si>
  <si>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</si>
  <si>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</si>
  <si>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</si>
  <si>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</si>
  <si>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</si>
  <si>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</si>
  <si>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</si>
  <si>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</si>
  <si>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</si>
  <si>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</si>
  <si>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</si>
  <si>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</si>
  <si>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</si>
  <si>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</si>
  <si>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</si>
  <si>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</si>
  <si>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</si>
  <si>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</si>
  <si>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</si>
  <si>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</si>
  <si>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</si>
  <si>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</si>
  <si>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</si>
  <si>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</si>
  <si>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</si>
  <si>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</si>
  <si>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</si>
  <si>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</si>
  <si>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</si>
  <si>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</si>
  <si>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</si>
  <si>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</si>
  <si>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</si>
  <si>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</si>
  <si>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</si>
  <si>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</si>
  <si>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</si>
  <si>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</si>
  <si>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</si>
  <si>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</si>
  <si>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</si>
  <si>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</si>
  <si>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</si>
  <si>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</si>
  <si>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</si>
  <si>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</si>
  <si>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</si>
  <si>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</si>
  <si>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</si>
  <si>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</si>
  <si>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</si>
  <si>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</si>
  <si>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</si>
  <si>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</si>
  <si>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</si>
  <si>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</si>
  <si>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</si>
  <si>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</si>
  <si>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</si>
  <si>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</si>
  <si>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</si>
  <si>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</si>
  <si>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</si>
  <si>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</si>
  <si>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</si>
  <si>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</si>
  <si>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</si>
  <si>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</si>
  <si>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</si>
  <si>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</si>
  <si>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</si>
  <si>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</si>
  <si>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</si>
  <si>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</si>
  <si>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</si>
  <si>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</si>
  <si>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</si>
  <si>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</si>
  <si>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</si>
  <si>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</si>
  <si>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</si>
  <si>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</si>
  <si>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</si>
  <si>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</si>
  <si>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</si>
  <si>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</si>
  <si>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</si>
  <si>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</si>
  <si>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</si>
  <si>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</si>
  <si>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</si>
  <si>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</si>
  <si>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</si>
  <si>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</si>
  <si>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</si>
  <si>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</si>
  <si>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</si>
  <si>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</si>
  <si>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</si>
  <si>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</si>
  <si>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</si>
  <si>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</si>
  <si>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</si>
  <si>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</si>
  <si>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</si>
  <si>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</si>
  <si>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</si>
  <si>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</si>
  <si>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</si>
  <si>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</si>
  <si>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</si>
  <si>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</si>
  <si>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</si>
  <si>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</si>
  <si>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</si>
  <si>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</si>
  <si>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</si>
  <si>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</si>
  <si>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</si>
  <si>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</si>
  <si>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</si>
  <si>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</si>
  <si>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</si>
  <si>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</si>
  <si>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</si>
  <si>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</si>
  <si>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</si>
  <si>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</si>
  <si>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</si>
  <si>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</si>
  <si>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</si>
  <si>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</si>
  <si>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</si>
  <si>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</si>
  <si>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</si>
  <si>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</si>
  <si>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</si>
  <si>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</si>
  <si>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</si>
  <si>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</si>
  <si>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</si>
  <si>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</si>
  <si>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</si>
  <si>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</si>
  <si>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</si>
  <si>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</si>
  <si>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</si>
  <si>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</si>
  <si>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</si>
  <si>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</si>
  <si>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</si>
  <si>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</si>
  <si>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</si>
  <si>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</si>
  <si>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</si>
  <si>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</si>
  <si>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</si>
  <si>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</si>
  <si>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</si>
  <si>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</si>
  <si>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</si>
  <si>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</si>
  <si>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</si>
  <si>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</si>
  <si>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</si>
  <si>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</si>
  <si>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</si>
  <si>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</si>
  <si>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</si>
  <si>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</si>
  <si>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</si>
  <si>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</si>
  <si>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</si>
  <si>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</si>
  <si>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</si>
  <si>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</si>
  <si>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</si>
  <si>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</si>
  <si>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</si>
  <si>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</si>
  <si>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</si>
  <si>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</si>
  <si>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</si>
  <si>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</si>
  <si>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</si>
  <si>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</si>
  <si>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</si>
  <si>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</si>
  <si>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</si>
  <si>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</si>
  <si>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</si>
  <si>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</si>
  <si>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</si>
  <si>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</si>
  <si>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</si>
  <si>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</si>
  <si>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</si>
  <si>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</si>
  <si>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</si>
  <si>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</si>
  <si>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</si>
  <si>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</si>
  <si>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</si>
  <si>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</si>
  <si>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</si>
  <si>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</si>
  <si>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</si>
  <si>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</si>
  <si>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</si>
  <si>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</si>
  <si>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</si>
  <si>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</si>
  <si>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</si>
  <si>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</si>
  <si>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</si>
  <si>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</si>
  <si>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</si>
  <si>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</si>
  <si>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</si>
  <si>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</si>
  <si>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</si>
  <si>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</si>
  <si>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</si>
  <si>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</si>
  <si>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</si>
  <si>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</si>
  <si>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</si>
  <si>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</si>
  <si>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</si>
  <si>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</si>
  <si>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</si>
  <si>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</si>
  <si>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</si>
  <si>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</si>
  <si>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</si>
  <si>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</si>
  <si>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</si>
  <si>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</si>
  <si>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</si>
  <si>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</si>
  <si>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</si>
  <si>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</si>
  <si>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</si>
  <si>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</si>
  <si>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</si>
  <si>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</si>
  <si>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</si>
  <si>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</si>
  <si>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</si>
  <si>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</si>
  <si>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</si>
  <si>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</si>
  <si>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</si>
  <si>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</si>
  <si>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</si>
  <si>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</si>
  <si>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</si>
  <si>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</si>
  <si>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</si>
  <si>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</si>
  <si>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</si>
  <si>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</si>
  <si>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</si>
  <si>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</si>
  <si>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</si>
  <si>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</si>
  <si>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</si>
  <si>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</si>
  <si>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</si>
  <si>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</si>
  <si>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</si>
  <si>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</si>
  <si>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</si>
  <si>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</si>
  <si>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</si>
  <si>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</si>
  <si>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</si>
  <si>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</si>
  <si>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</si>
  <si>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</si>
  <si>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</si>
  <si>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</si>
  <si>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</si>
  <si>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</si>
  <si>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</si>
  <si>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</si>
  <si>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</si>
  <si>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</si>
  <si>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</si>
  <si>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</si>
  <si>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</si>
  <si>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</si>
  <si>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</si>
  <si>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</si>
  <si>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</si>
  <si>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</si>
  <si>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</si>
  <si>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</si>
  <si>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</si>
  <si>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</si>
  <si>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</si>
  <si>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</si>
  <si>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</si>
  <si>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</si>
  <si>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</si>
  <si>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</si>
  <si>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</si>
  <si>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</si>
  <si>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</si>
  <si>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</si>
  <si>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</si>
  <si>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</si>
  <si>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</si>
  <si>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</si>
  <si>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</si>
  <si>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</si>
  <si>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</si>
  <si>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</si>
  <si>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</si>
  <si>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</si>
  <si>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</si>
  <si>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</si>
  <si>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</si>
  <si>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</si>
  <si>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</si>
  <si>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</si>
  <si>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</si>
  <si>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</si>
  <si>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</si>
  <si>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</si>
  <si>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</si>
  <si>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</si>
  <si>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</si>
  <si>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</si>
  <si>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</si>
  <si>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</si>
  <si>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</si>
  <si>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</si>
  <si>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</si>
  <si>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</si>
  <si>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</si>
  <si>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</si>
  <si>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</si>
  <si>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</si>
  <si>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</si>
  <si>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</si>
  <si>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</si>
  <si>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</si>
  <si>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</si>
  <si>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</si>
  <si>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</si>
  <si>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</si>
  <si>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</si>
  <si>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</si>
  <si>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</si>
  <si>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</si>
  <si>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</si>
  <si>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</si>
  <si>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</si>
  <si>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</si>
  <si>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</si>
  <si>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</si>
  <si>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</si>
  <si>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</si>
  <si>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</si>
  <si>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</si>
  <si>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</si>
  <si>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</si>
  <si>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</si>
  <si>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</si>
  <si>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</si>
  <si>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</si>
  <si>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</si>
  <si>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</si>
  <si>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</si>
  <si>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</si>
  <si>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</si>
  <si>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</si>
  <si>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</si>
  <si>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</si>
  <si>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</si>
  <si>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</si>
  <si>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</si>
  <si>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</si>
  <si>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</si>
  <si>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</si>
  <si>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</si>
  <si>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</si>
  <si>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</si>
  <si>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</si>
  <si>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</si>
  <si>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</si>
  <si>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</si>
  <si>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</si>
  <si>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</si>
  <si>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</si>
  <si>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</si>
  <si>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</si>
  <si>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</si>
  <si>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</si>
  <si>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</si>
  <si>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</si>
  <si>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</si>
  <si>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</si>
  <si>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</si>
  <si>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</si>
  <si>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</si>
  <si>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</si>
  <si>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</si>
  <si>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</si>
  <si>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</si>
  <si>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</si>
  <si>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</si>
  <si>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</si>
  <si>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</si>
  <si>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</si>
  <si>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</si>
  <si>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</si>
  <si>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</si>
  <si>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</si>
  <si>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</si>
  <si>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</si>
  <si>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</si>
  <si>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</si>
  <si>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</si>
  <si>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</si>
  <si>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</si>
  <si>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</si>
  <si>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</si>
  <si>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</si>
  <si>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</si>
  <si>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</si>
  <si>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</si>
  <si>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</si>
  <si>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</si>
  <si>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</si>
  <si>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</si>
  <si>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</si>
  <si>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</si>
  <si>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</si>
  <si>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</si>
  <si>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</si>
  <si>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</si>
  <si>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</si>
  <si>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</si>
  <si>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</si>
  <si>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</si>
  <si>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</si>
  <si>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</si>
  <si>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</si>
  <si>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</si>
  <si>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</si>
  <si>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</si>
  <si>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</si>
  <si>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</si>
  <si>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</si>
  <si>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</si>
  <si>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</si>
  <si>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</si>
  <si>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</si>
  <si>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</si>
  <si>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</si>
  <si>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</si>
  <si>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</si>
  <si>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</si>
  <si>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</si>
  <si>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</si>
  <si>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</si>
  <si>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</si>
  <si>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</si>
  <si>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</si>
  <si>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</si>
  <si>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</si>
  <si>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</si>
  <si>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</si>
  <si>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</si>
  <si>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</si>
  <si>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</si>
  <si>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</si>
  <si>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</si>
  <si>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</si>
  <si>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</si>
  <si>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</si>
  <si>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</si>
  <si>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</si>
  <si>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</si>
  <si>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</si>
  <si>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</si>
  <si>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</si>
  <si>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</si>
  <si>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</si>
  <si>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</si>
  <si>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</si>
  <si>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</si>
  <si>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</si>
  <si>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</si>
  <si>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</si>
  <si>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</si>
  <si>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</si>
  <si>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</si>
  <si>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</si>
  <si>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</si>
  <si>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</si>
  <si>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</si>
  <si>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</si>
  <si>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</si>
  <si>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</si>
  <si>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</si>
  <si>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</si>
  <si>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</si>
  <si>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</si>
  <si>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</si>
  <si>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</si>
  <si>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</si>
  <si>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</si>
  <si>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</si>
  <si>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</si>
  <si>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</si>
  <si>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</si>
  <si>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</si>
  <si>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</si>
  <si>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</si>
  <si>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</si>
  <si>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</si>
  <si>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</si>
  <si>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</si>
  <si>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</si>
  <si>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</si>
  <si>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</si>
  <si>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</si>
  <si>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</si>
  <si>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</si>
  <si>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</si>
  <si>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</si>
  <si>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</si>
  <si>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</si>
  <si>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</si>
  <si>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</si>
  <si>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</si>
  <si>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</si>
  <si>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</si>
  <si>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</si>
  <si>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</si>
  <si>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</si>
  <si>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</si>
  <si>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</si>
  <si>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</si>
  <si>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</si>
  <si>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</si>
  <si>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</si>
  <si>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</si>
  <si>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</si>
  <si>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</si>
  <si>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</si>
  <si>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</si>
  <si>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</si>
  <si>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</si>
  <si>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</si>
  <si>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</si>
  <si>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</si>
  <si>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</si>
  <si>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</si>
  <si>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</si>
  <si>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</si>
  <si>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</si>
  <si>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</si>
  <si>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</si>
  <si>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</si>
  <si>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</si>
  <si>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</si>
  <si>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</si>
  <si>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</si>
  <si>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</si>
  <si>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</si>
  <si>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</si>
  <si>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</si>
  <si>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</si>
  <si>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</si>
  <si>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</si>
  <si>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</si>
  <si>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</si>
  <si>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</si>
  <si>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</si>
  <si>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</si>
  <si>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</si>
  <si>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</si>
  <si>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</si>
  <si>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</si>
  <si>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</si>
  <si>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</si>
  <si>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</si>
  <si>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</si>
  <si>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</si>
  <si>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</si>
  <si>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</si>
  <si>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</si>
  <si>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</si>
  <si>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</si>
  <si>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</si>
  <si>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</si>
  <si>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</si>
  <si>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</si>
  <si>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</si>
  <si>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</si>
  <si>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</si>
  <si>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</si>
  <si>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</si>
  <si>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</si>
  <si>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</si>
  <si>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</si>
  <si>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</si>
  <si>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</si>
  <si>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</si>
  <si>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</si>
  <si>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</si>
  <si>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</si>
  <si>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</si>
  <si>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</si>
  <si>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</si>
  <si>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</si>
  <si>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</si>
  <si>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</si>
  <si>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</si>
  <si>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</si>
  <si>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</si>
  <si>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</si>
  <si>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</si>
  <si>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</si>
  <si>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</si>
  <si>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</si>
  <si>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</si>
  <si>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</si>
  <si>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</si>
  <si>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</si>
  <si>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</si>
  <si>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</si>
  <si>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</si>
  <si>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</si>
  <si>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</si>
  <si>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</si>
  <si>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</si>
  <si>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</si>
  <si>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</si>
  <si>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</si>
  <si>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</si>
  <si>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</si>
  <si>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</si>
  <si>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</si>
  <si>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</si>
  <si>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</si>
  <si>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</si>
  <si>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</si>
  <si>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</si>
  <si>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</si>
  <si>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</si>
  <si>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</si>
  <si>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</si>
  <si>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</si>
  <si>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</si>
  <si>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</si>
  <si>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</si>
  <si>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</si>
  <si>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</si>
  <si>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</si>
  <si>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</si>
  <si>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</si>
  <si>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</si>
  <si>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</si>
  <si>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</si>
  <si>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</si>
  <si>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</si>
  <si>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</si>
  <si>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</si>
  <si>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</si>
  <si>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</si>
  <si>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</si>
  <si>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</si>
  <si>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</si>
  <si>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</si>
  <si>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</si>
  <si>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</si>
  <si>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</si>
  <si>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</si>
  <si>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</si>
  <si>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</si>
  <si>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</si>
  <si>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</si>
  <si>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</si>
  <si>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</si>
  <si>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</si>
  <si>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</si>
  <si>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</si>
  <si>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</si>
  <si>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</si>
  <si>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</si>
  <si>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</si>
  <si>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</si>
  <si>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</si>
  <si>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</si>
  <si>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</si>
  <si>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</si>
  <si>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</si>
  <si>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</si>
  <si>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</si>
  <si>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</si>
  <si>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</si>
  <si>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</si>
  <si>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</si>
  <si>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</si>
  <si>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</si>
  <si>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</si>
  <si>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</si>
  <si>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</si>
  <si>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</si>
  <si>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</si>
  <si>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</si>
  <si>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</si>
  <si>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</si>
  <si>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</si>
  <si>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</si>
  <si>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</si>
  <si>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</si>
  <si>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</si>
  <si>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</si>
  <si>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</si>
  <si>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</si>
  <si>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</si>
  <si>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</si>
  <si>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</si>
  <si>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</si>
  <si>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</si>
  <si>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</si>
  <si>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</si>
  <si>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</si>
  <si>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</si>
  <si>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</si>
  <si>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</si>
  <si>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</si>
  <si>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</si>
  <si>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</si>
  <si>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</si>
  <si>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</si>
  <si>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</si>
  <si>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</si>
  <si>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</si>
  <si>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</si>
  <si>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</si>
  <si>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</si>
  <si>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</si>
  <si>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</si>
  <si>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</si>
  <si>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</si>
  <si>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</si>
  <si>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</si>
  <si>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</si>
  <si>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</si>
  <si>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</si>
  <si>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</si>
  <si>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</si>
  <si>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</si>
  <si>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</si>
  <si>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</si>
  <si>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</si>
  <si>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</si>
  <si>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</si>
  <si>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</si>
  <si>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</si>
  <si>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</si>
  <si>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</si>
  <si>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</si>
  <si>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</si>
  <si>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</si>
  <si>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</si>
  <si>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</si>
  <si>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</si>
  <si>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</si>
  <si>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</si>
  <si>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</si>
  <si>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</si>
  <si>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</si>
  <si>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</si>
  <si>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</si>
  <si>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</si>
  <si>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</si>
  <si>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</si>
  <si>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</si>
  <si>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</si>
  <si>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</si>
  <si>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</si>
  <si>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</si>
  <si>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</si>
  <si>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</si>
  <si>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</si>
  <si>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</si>
  <si>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</si>
  <si>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</si>
  <si>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</si>
  <si>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</si>
  <si>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</si>
  <si>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</si>
  <si>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</si>
  <si>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</si>
  <si>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</si>
  <si>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</si>
  <si>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</si>
  <si>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</si>
  <si>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</si>
  <si>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</si>
  <si>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</si>
  <si>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</si>
  <si>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</si>
  <si>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</si>
  <si>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</si>
  <si>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</si>
  <si>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</si>
  <si>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</si>
  <si>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</si>
  <si>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</si>
  <si>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</si>
  <si>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</si>
  <si>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</si>
  <si>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</si>
  <si>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</si>
  <si>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</si>
  <si>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</si>
  <si>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</si>
  <si>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</si>
  <si>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</si>
  <si>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</si>
  <si>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</si>
  <si>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</si>
  <si>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</si>
  <si>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</si>
  <si>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</si>
  <si>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</si>
  <si>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</si>
  <si>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</si>
  <si>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</si>
  <si>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</si>
  <si>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</si>
  <si>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</si>
  <si>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</si>
  <si>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</si>
  <si>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</si>
  <si>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</si>
  <si>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</si>
  <si>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</si>
  <si>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</si>
  <si>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</si>
  <si>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</si>
  <si>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</si>
  <si>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</si>
  <si>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</si>
  <si>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</si>
  <si>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</si>
  <si>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</si>
  <si>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</si>
  <si>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</si>
  <si>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</si>
  <si>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</si>
  <si>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</si>
  <si>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</si>
  <si>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</si>
  <si>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</si>
  <si>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</si>
  <si>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</si>
  <si>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</si>
  <si>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</si>
  <si>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</si>
  <si>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</si>
  <si>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</si>
  <si>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</si>
  <si>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</si>
  <si>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</si>
  <si>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</si>
  <si>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</si>
  <si>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</si>
  <si>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</si>
  <si>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</si>
  <si>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</si>
  <si>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</si>
  <si>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</si>
  <si>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</si>
  <si>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</si>
  <si>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</si>
  <si>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</si>
  <si>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</si>
  <si>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</si>
  <si>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</si>
  <si>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</si>
  <si>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</si>
  <si>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</si>
  <si>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</si>
  <si>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</si>
  <si>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</si>
  <si>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</si>
  <si>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</si>
  <si>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</si>
  <si>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</si>
  <si>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</si>
  <si>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</si>
  <si>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</si>
  <si>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</si>
  <si>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</si>
  <si>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</si>
  <si>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</si>
  <si>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</si>
  <si>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</si>
  <si>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</si>
  <si>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</si>
  <si>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</si>
  <si>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</si>
  <si>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</si>
  <si>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</si>
  <si>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</si>
  <si>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</si>
  <si>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</si>
  <si>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</si>
  <si>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</si>
  <si>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</si>
  <si>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</si>
  <si>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</si>
  <si>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</si>
  <si>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</si>
  <si>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</si>
  <si>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</si>
  <si>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</si>
  <si>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</si>
  <si>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</si>
  <si>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</si>
  <si>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</si>
  <si>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</si>
  <si>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</si>
  <si>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</si>
  <si>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</si>
  <si>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</si>
  <si>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</si>
  <si>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</si>
  <si>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</si>
  <si>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</si>
  <si>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</si>
  <si>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</si>
  <si>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</si>
  <si>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</si>
  <si>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</si>
  <si>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</si>
  <si>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</si>
  <si>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</si>
  <si>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</si>
  <si>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</si>
  <si>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</si>
  <si>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</si>
  <si>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</si>
  <si>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</si>
  <si>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</si>
  <si>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</si>
  <si>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</si>
  <si>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</si>
  <si>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</si>
  <si>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</si>
  <si>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</si>
  <si>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</si>
  <si>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</si>
  <si>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</si>
  <si>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</si>
  <si>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</si>
  <si>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</si>
  <si>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</si>
  <si>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</si>
  <si>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</si>
  <si>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</si>
  <si>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</si>
  <si>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</si>
  <si>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</si>
  <si>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</si>
  <si>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</si>
  <si>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</si>
  <si>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</si>
  <si>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</si>
  <si>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</si>
  <si>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</si>
  <si>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</si>
  <si>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</si>
  <si>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</si>
  <si>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</si>
  <si>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</si>
  <si>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</si>
  <si>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</si>
  <si>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</si>
  <si>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</si>
  <si>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</si>
  <si>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</si>
  <si>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</si>
  <si>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</si>
  <si>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</si>
  <si>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</si>
  <si>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</si>
  <si>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</si>
  <si>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</si>
  <si>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</si>
  <si>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</si>
  <si>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</si>
  <si>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</si>
  <si>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</si>
  <si>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</si>
  <si>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</si>
  <si>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</si>
  <si>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</si>
  <si>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</si>
  <si>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</si>
  <si>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</si>
  <si>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</si>
  <si>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</si>
  <si>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</si>
  <si>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</si>
  <si>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</si>
  <si>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</si>
  <si>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</si>
  <si>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</si>
  <si>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</si>
  <si>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</si>
  <si>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</si>
  <si>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</si>
  <si>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</si>
  <si>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</si>
  <si>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</si>
  <si>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</si>
  <si>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</si>
  <si>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</si>
  <si>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</si>
  <si>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</si>
  <si>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</si>
  <si>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</si>
  <si>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</si>
  <si>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</si>
  <si>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</si>
  <si>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</si>
  <si>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</si>
  <si>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</si>
  <si>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</si>
  <si>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</si>
  <si>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</si>
  <si>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</si>
  <si>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</si>
  <si>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</si>
  <si>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</si>
  <si>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</si>
  <si>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</si>
  <si>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</si>
  <si>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</si>
  <si>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</si>
  <si>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</si>
  <si>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</si>
  <si>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</si>
  <si>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</si>
  <si>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</si>
  <si>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</si>
  <si>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</si>
  <si>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</si>
  <si>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</si>
  <si>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</si>
  <si>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</si>
  <si>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</si>
  <si>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</si>
  <si>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</si>
  <si>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</si>
  <si>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</si>
  <si>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</si>
  <si>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</si>
  <si>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</si>
  <si>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</si>
  <si>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</si>
  <si>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</si>
  <si>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</si>
  <si>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</si>
  <si>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</si>
  <si>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</si>
  <si>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</si>
  <si>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</si>
  <si>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</si>
  <si>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</si>
  <si>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</si>
  <si>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</si>
  <si>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</si>
  <si>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</si>
  <si>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</si>
  <si>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</si>
  <si>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</si>
  <si>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</si>
  <si>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</si>
  <si>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</si>
  <si>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</si>
  <si>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</si>
  <si>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</si>
  <si>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</si>
  <si>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</si>
  <si>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</si>
  <si>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</si>
  <si>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</si>
  <si>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</si>
  <si>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</si>
  <si>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</si>
  <si>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</si>
  <si>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</si>
  <si>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</si>
  <si>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</si>
  <si>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</si>
  <si>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</si>
  <si>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</si>
  <si>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</si>
  <si>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</si>
  <si>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</si>
  <si>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</si>
  <si>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</si>
  <si>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</si>
  <si>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</si>
  <si>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</si>
  <si>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</si>
  <si>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</si>
  <si>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</si>
  <si>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</si>
  <si>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</si>
  <si>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</si>
  <si>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</si>
  <si>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</si>
  <si>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</si>
  <si>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</si>
  <si>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</si>
  <si>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</si>
  <si>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</si>
  <si>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</si>
  <si>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</si>
  <si>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</si>
  <si>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</si>
  <si>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</si>
  <si>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</si>
  <si>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</si>
  <si>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</si>
  <si>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</si>
  <si>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</si>
  <si>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</si>
  <si>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</si>
  <si>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</si>
  <si>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</si>
  <si>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</si>
  <si>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</si>
  <si>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</si>
  <si>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</si>
  <si>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</si>
  <si>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</si>
  <si>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</si>
  <si>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</si>
  <si>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</si>
  <si>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</si>
  <si>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</si>
  <si>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</si>
  <si>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</si>
  <si>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</si>
  <si>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</si>
  <si>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</si>
  <si>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</si>
  <si>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</si>
  <si>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</si>
  <si>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</si>
  <si>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</si>
  <si>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</si>
  <si>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</si>
  <si>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</si>
  <si>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</si>
  <si>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</si>
  <si>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</si>
  <si>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</si>
  <si>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</si>
  <si>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</si>
  <si>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</si>
  <si>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</si>
  <si>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</si>
  <si>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</si>
  <si>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</si>
  <si>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</si>
  <si>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</si>
  <si>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</si>
  <si>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</si>
  <si>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</si>
  <si>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</si>
  <si>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</si>
  <si>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</si>
  <si>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</si>
  <si>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</si>
  <si>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</si>
  <si>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</si>
  <si>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</si>
  <si>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</si>
  <si>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</si>
  <si>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</si>
  <si>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</si>
  <si>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</si>
  <si>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</si>
  <si>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</si>
  <si>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</si>
  <si>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</si>
  <si>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</si>
  <si>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</si>
  <si>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</si>
  <si>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</si>
  <si>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</si>
  <si>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</si>
  <si>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</si>
  <si>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</si>
  <si>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</si>
  <si>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</si>
  <si>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</si>
  <si>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</si>
  <si>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</si>
  <si>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</si>
  <si>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</si>
  <si>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</si>
  <si>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</si>
  <si>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</si>
  <si>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</si>
  <si>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</si>
  <si>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</si>
  <si>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</si>
  <si>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</si>
  <si>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</si>
  <si>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</si>
  <si>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</si>
  <si>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</si>
  <si>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</si>
  <si>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</si>
  <si>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</si>
  <si>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</si>
  <si>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</si>
  <si>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</si>
  <si>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</si>
  <si>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</si>
  <si>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</si>
  <si>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</si>
  <si>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</si>
  <si>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</si>
  <si>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</si>
  <si>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</si>
  <si>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</si>
  <si>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</si>
  <si>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</si>
  <si>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</si>
  <si>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</si>
  <si>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</si>
  <si>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</si>
  <si>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</si>
  <si>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</si>
  <si>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</si>
  <si>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</si>
  <si>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</si>
  <si>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</si>
  <si>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</si>
  <si>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</si>
  <si>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</si>
  <si>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</si>
  <si>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</si>
  <si>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</si>
  <si>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</si>
  <si>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</si>
  <si>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</si>
  <si>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</si>
  <si>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</si>
  <si>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</si>
  <si>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</si>
  <si>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</si>
  <si>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</si>
  <si>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</si>
  <si>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</si>
  <si>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</si>
  <si>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</si>
  <si>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</si>
  <si>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</si>
  <si>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</si>
  <si>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</si>
  <si>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</si>
  <si>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</si>
  <si>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</si>
  <si>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</si>
  <si>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</si>
  <si>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</si>
  <si>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</si>
  <si>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</si>
  <si>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</si>
  <si>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</si>
  <si>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</si>
  <si>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</si>
  <si>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</si>
  <si>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</si>
  <si>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</si>
  <si>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</si>
  <si>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</si>
  <si>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</si>
  <si>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</si>
  <si>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</si>
  <si>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</si>
  <si>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</si>
  <si>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</si>
  <si>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</si>
  <si>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</si>
  <si>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</si>
  <si>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</si>
  <si>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</si>
  <si>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</si>
  <si>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</si>
  <si>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</si>
  <si>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</si>
  <si>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</si>
  <si>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</si>
  <si>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</si>
  <si>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</si>
  <si>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</si>
  <si>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</si>
  <si>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</si>
  <si>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</si>
  <si>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</si>
  <si>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</si>
  <si>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</si>
  <si>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</si>
  <si>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</si>
  <si>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</si>
  <si>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</si>
  <si>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</si>
  <si>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</si>
  <si>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</si>
  <si>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</si>
  <si>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</si>
  <si>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</si>
  <si>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</si>
  <si>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</si>
  <si>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</si>
  <si>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</si>
  <si>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</si>
  <si>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</si>
  <si>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</si>
  <si>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</si>
  <si>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</si>
  <si>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</si>
  <si>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</si>
  <si>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</si>
  <si>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</si>
  <si>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</si>
  <si>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</si>
  <si>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</si>
  <si>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</si>
  <si>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</si>
  <si>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</si>
  <si>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</si>
  <si>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</si>
  <si>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</si>
  <si>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</si>
  <si>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</si>
  <si>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</si>
  <si>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</si>
  <si>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</si>
  <si>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</si>
  <si>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</si>
  <si>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</si>
  <si>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</si>
  <si>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</si>
  <si>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</si>
  <si>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</si>
  <si>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</si>
  <si>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</si>
  <si>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</si>
  <si>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</si>
  <si>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</si>
  <si>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</si>
  <si>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</si>
  <si>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</si>
  <si>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</si>
  <si>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</si>
  <si>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</si>
  <si>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</si>
  <si>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</si>
  <si>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</si>
  <si>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</si>
  <si>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</si>
  <si>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</si>
  <si>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</si>
  <si>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</si>
  <si>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</si>
  <si>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</si>
  <si>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</si>
  <si>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</si>
  <si>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</si>
  <si>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</si>
  <si>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</si>
  <si>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</si>
  <si>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</si>
  <si>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</si>
  <si>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</si>
  <si>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</si>
  <si>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</si>
  <si>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</si>
  <si>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</si>
  <si>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</si>
  <si>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</si>
  <si>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</si>
  <si>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</si>
  <si>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</si>
  <si>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</si>
  <si>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</si>
  <si>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</si>
  <si>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</si>
  <si>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</si>
  <si>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</si>
  <si>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</si>
  <si>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</si>
  <si>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</si>
  <si>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</si>
  <si>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</si>
  <si>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</si>
  <si>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</si>
  <si>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</si>
  <si>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</si>
  <si>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</si>
  <si>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</si>
  <si>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</si>
  <si>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</si>
  <si>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</si>
  <si>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</si>
  <si>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</si>
  <si>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</si>
  <si>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</si>
  <si>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</si>
  <si>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</si>
  <si>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</si>
  <si>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</si>
  <si>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</si>
  <si>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</si>
  <si>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</si>
  <si>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</si>
  <si>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</si>
  <si>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</si>
  <si>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</si>
  <si>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</si>
  <si>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</si>
  <si>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</si>
  <si>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</si>
  <si>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</si>
  <si>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</si>
  <si>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</si>
  <si>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</si>
  <si>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</si>
  <si>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</si>
  <si>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</si>
  <si>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</si>
  <si>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</si>
  <si>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</si>
  <si>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</si>
  <si>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</si>
  <si>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</si>
  <si>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</si>
  <si>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</si>
  <si>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</si>
  <si>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</si>
  <si>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</si>
  <si>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</si>
  <si>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</si>
  <si>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</si>
  <si>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</si>
  <si>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</si>
  <si>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</si>
  <si>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</si>
  <si>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</si>
  <si>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</si>
  <si>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</si>
  <si>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</si>
  <si>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</si>
  <si>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</si>
  <si>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</si>
  <si>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</si>
  <si>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</si>
  <si>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</si>
  <si>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</si>
  <si>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</si>
  <si>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</si>
  <si>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</si>
  <si>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</si>
  <si>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</si>
  <si>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</si>
  <si>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</si>
  <si>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</si>
  <si>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</si>
  <si>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</si>
  <si>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</si>
  <si>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</si>
  <si>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</si>
  <si>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</si>
  <si>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</si>
  <si>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</si>
  <si>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</si>
  <si>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</si>
  <si>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</si>
  <si>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</si>
  <si>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</si>
  <si>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</si>
  <si>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</si>
  <si>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</si>
  <si>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</si>
  <si>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</si>
  <si>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</si>
  <si>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</si>
  <si>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</si>
  <si>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</si>
  <si>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</si>
  <si>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</si>
  <si>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</si>
  <si>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</si>
  <si>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</si>
  <si>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</si>
  <si>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</si>
  <si>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</si>
  <si>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</si>
  <si>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</si>
  <si>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</si>
  <si>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</si>
  <si>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</si>
  <si>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</si>
  <si>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</si>
  <si>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</si>
  <si>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</si>
  <si>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</si>
  <si>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</si>
  <si>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</si>
  <si>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</si>
  <si>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</si>
  <si>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</si>
  <si>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</si>
  <si>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</si>
  <si>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</si>
  <si>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</si>
  <si>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</si>
  <si>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</si>
  <si>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</si>
  <si>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</si>
  <si>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</si>
  <si>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</si>
  <si>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</si>
  <si>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</si>
  <si>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</si>
  <si>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</si>
  <si>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</si>
  <si>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</si>
  <si>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</si>
  <si>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</si>
  <si>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</si>
  <si>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</si>
  <si>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</si>
  <si>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</si>
  <si>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</si>
  <si>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</si>
  <si>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</si>
  <si>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</si>
  <si>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</si>
  <si>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</si>
  <si>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</si>
  <si>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</si>
  <si>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</si>
  <si>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</si>
  <si>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</si>
  <si>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</si>
  <si>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</si>
  <si>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</si>
  <si>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</si>
  <si>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</si>
  <si>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</si>
  <si>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</si>
  <si>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</si>
  <si>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</si>
  <si>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</si>
  <si>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</si>
  <si>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</si>
  <si>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</si>
  <si>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</si>
  <si>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</si>
  <si>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</si>
  <si>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</si>
  <si>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</si>
  <si>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</si>
  <si>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</si>
  <si>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</si>
  <si>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</si>
  <si>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</si>
  <si>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</si>
  <si>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</si>
  <si>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</si>
  <si>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</si>
  <si>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</si>
  <si>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</si>
  <si>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</si>
  <si>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</si>
  <si>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</si>
  <si>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</si>
  <si>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</si>
  <si>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</si>
  <si>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</si>
  <si>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</si>
  <si>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</si>
  <si>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</si>
  <si>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</si>
  <si>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</si>
  <si>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</si>
  <si>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</si>
  <si>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</si>
  <si>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</si>
  <si>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</si>
  <si>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</si>
  <si>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</si>
  <si>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</si>
  <si>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</si>
  <si>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</si>
  <si>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</si>
  <si>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</si>
  <si>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</si>
  <si>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</si>
  <si>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</si>
  <si>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</si>
  <si>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</si>
  <si>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</si>
  <si>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</si>
  <si>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</si>
  <si>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</si>
  <si>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</si>
  <si>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</si>
  <si>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</si>
  <si>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</si>
  <si>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</si>
  <si>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</si>
  <si>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</si>
  <si>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</si>
  <si>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</si>
  <si>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</si>
  <si>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</si>
  <si>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</si>
  <si>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</si>
  <si>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</si>
  <si>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</si>
  <si>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</si>
  <si>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</si>
  <si>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</si>
  <si>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</si>
  <si>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</si>
  <si>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</si>
  <si>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</si>
  <si>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</si>
  <si>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</si>
  <si>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</si>
  <si>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</si>
  <si>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</si>
  <si>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</si>
  <si>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</si>
  <si>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</si>
  <si>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</si>
  <si>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</si>
  <si>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</si>
  <si>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</si>
  <si>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</si>
  <si>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</si>
  <si>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</si>
  <si>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</si>
  <si>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</si>
  <si>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</si>
  <si>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</si>
  <si>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</si>
  <si>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</si>
  <si>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</si>
  <si>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</si>
  <si>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</si>
  <si>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</si>
  <si>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</si>
  <si>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</si>
  <si>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</si>
  <si>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</si>
  <si>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</si>
  <si>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</si>
  <si>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</si>
  <si>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</si>
  <si>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</si>
  <si>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</si>
  <si>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</si>
  <si>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</si>
  <si>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</si>
  <si>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</si>
  <si>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</si>
  <si>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</si>
  <si>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</si>
  <si>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</si>
  <si>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</si>
  <si>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</si>
  <si>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</si>
  <si>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</si>
  <si>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</si>
  <si>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</si>
  <si>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</si>
  <si>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</si>
  <si>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</si>
  <si>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</si>
  <si>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</si>
  <si>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</si>
  <si>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</si>
  <si>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</si>
  <si>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</si>
  <si>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</si>
  <si>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</si>
  <si>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</si>
  <si>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</si>
  <si>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</si>
  <si>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</si>
  <si>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</si>
  <si>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</si>
  <si>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</si>
  <si>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</si>
  <si>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</si>
  <si>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</si>
  <si>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</si>
  <si>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</si>
  <si>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</si>
  <si>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</si>
  <si>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</si>
  <si>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</si>
  <si>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</si>
  <si>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</si>
  <si>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</si>
  <si>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</si>
  <si>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</si>
  <si>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</si>
  <si>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</si>
  <si>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</si>
  <si>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</si>
  <si>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</si>
  <si>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</si>
  <si>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</si>
  <si>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</si>
  <si>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</si>
  <si>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</si>
  <si>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</si>
  <si>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</si>
  <si>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</si>
  <si>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</si>
  <si>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</si>
  <si>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</si>
  <si>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</si>
  <si>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</si>
  <si>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</si>
  <si>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</si>
  <si>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</si>
  <si>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</si>
  <si>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</si>
  <si>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</si>
  <si>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</si>
  <si>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</si>
  <si>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</si>
  <si>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</si>
  <si>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</si>
  <si>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</si>
  <si>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</si>
  <si>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</si>
  <si>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</si>
  <si>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</si>
  <si>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</si>
  <si>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</si>
  <si>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</si>
  <si>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</si>
  <si>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</si>
  <si>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</si>
  <si>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</si>
  <si>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</si>
  <si>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</si>
  <si>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</si>
  <si>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</si>
  <si>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</si>
  <si>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</si>
  <si>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</si>
  <si>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</si>
  <si>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</si>
  <si>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</si>
  <si>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</si>
  <si>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</si>
  <si>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</si>
  <si>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</si>
  <si>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</si>
  <si>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</si>
  <si>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</si>
  <si>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</si>
  <si>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</si>
  <si>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</si>
  <si>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</si>
  <si>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</si>
  <si>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</si>
  <si>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</si>
  <si>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</si>
  <si>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</si>
  <si>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</si>
  <si>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</si>
  <si>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</si>
  <si>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</si>
  <si>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</si>
  <si>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</si>
  <si>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</si>
  <si>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</si>
  <si>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</si>
  <si>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</si>
  <si>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</si>
  <si>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</si>
  <si>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</si>
  <si>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</si>
  <si>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</si>
  <si>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</si>
  <si>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</si>
  <si>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</si>
  <si>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</si>
  <si>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</si>
  <si>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</si>
  <si>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</si>
  <si>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</si>
  <si>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</si>
  <si>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</si>
  <si>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</si>
  <si>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</si>
  <si>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</si>
  <si>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</si>
  <si>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</si>
  <si>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</si>
  <si>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</si>
  <si>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</si>
  <si>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</si>
  <si>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</si>
  <si>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</si>
  <si>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</si>
  <si>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</si>
  <si>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</si>
  <si>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</si>
  <si>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</si>
  <si>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</si>
  <si>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</si>
  <si>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</si>
  <si>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</si>
  <si>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</si>
  <si>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</si>
  <si>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</si>
  <si>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</si>
  <si>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</si>
  <si>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</si>
  <si>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</si>
  <si>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</si>
  <si>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</si>
  <si>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</si>
  <si>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</si>
  <si>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</si>
  <si>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</si>
  <si>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</si>
  <si>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</si>
  <si>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</si>
  <si>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</si>
  <si>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</si>
  <si>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</si>
  <si>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</si>
  <si>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</si>
  <si>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</si>
  <si>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</si>
  <si>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</si>
  <si>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</si>
  <si>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</si>
  <si>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</si>
  <si>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</si>
  <si>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</si>
  <si>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</si>
  <si>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</si>
  <si>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</si>
  <si>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</si>
  <si>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</si>
  <si>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</si>
  <si>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</si>
  <si>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</si>
  <si>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</si>
  <si>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</si>
  <si>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</si>
  <si>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</si>
  <si>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</si>
  <si>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</si>
  <si>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</si>
  <si>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</si>
  <si>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</si>
  <si>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</si>
  <si>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</si>
  <si>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</si>
  <si>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</si>
  <si>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</si>
  <si>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</si>
  <si>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</si>
  <si>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</si>
  <si>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</si>
  <si>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</si>
  <si>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</si>
  <si>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</si>
  <si>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</si>
  <si>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</si>
  <si>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</si>
  <si>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</si>
  <si>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</si>
  <si>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</si>
  <si>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</si>
  <si>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</si>
  <si>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</si>
  <si>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</si>
  <si>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</si>
  <si>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</si>
  <si>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</si>
  <si>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</si>
  <si>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</si>
  <si>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</si>
  <si>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</si>
  <si>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</si>
  <si>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</si>
  <si>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</si>
  <si>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</si>
  <si>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</si>
  <si>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</si>
  <si>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</si>
  <si>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</si>
  <si>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</si>
  <si>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</si>
  <si>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</si>
  <si>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</si>
  <si>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</si>
  <si>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</si>
  <si>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</si>
  <si>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</si>
  <si>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</si>
  <si>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</si>
  <si>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</si>
  <si>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</si>
  <si>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</si>
  <si>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</si>
  <si>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</si>
  <si>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</si>
  <si>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</si>
  <si>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</si>
  <si>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</si>
  <si>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</si>
  <si>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</si>
  <si>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</si>
  <si>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</si>
  <si>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</si>
  <si>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</si>
  <si>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</si>
  <si>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</si>
  <si>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</si>
  <si>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</si>
  <si>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</si>
  <si>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</si>
  <si>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</si>
  <si>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</si>
  <si>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</si>
  <si>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</si>
  <si>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</si>
  <si>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</si>
  <si>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</si>
  <si>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</si>
  <si>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</si>
  <si>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</si>
  <si>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</si>
  <si>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</si>
  <si>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</si>
  <si>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</si>
  <si>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</si>
  <si>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</si>
  <si>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</si>
  <si>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</si>
  <si>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</si>
  <si>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</si>
  <si>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</si>
  <si>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</si>
  <si>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</si>
  <si>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</si>
  <si>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</si>
  <si>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</si>
  <si>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</si>
  <si>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</si>
  <si>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</si>
  <si>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</si>
  <si>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</si>
  <si>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</si>
  <si>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</si>
  <si>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</si>
  <si>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</si>
  <si>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</si>
  <si>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</si>
  <si>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</si>
  <si>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</si>
  <si>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</si>
  <si>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</si>
  <si>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</si>
  <si>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</si>
  <si>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</si>
  <si>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</si>
  <si>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</si>
  <si>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</si>
  <si>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</si>
  <si>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</si>
  <si>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</si>
  <si>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</si>
  <si>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</si>
  <si>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</si>
  <si>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</si>
  <si>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</si>
  <si>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</si>
  <si>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</si>
  <si>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</si>
  <si>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</si>
  <si>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</si>
  <si>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</si>
  <si>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</si>
  <si>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</si>
  <si>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</si>
  <si>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</si>
  <si>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</si>
  <si>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</si>
  <si>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</si>
  <si>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</si>
  <si>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</si>
  <si>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</si>
  <si>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</si>
  <si>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</si>
  <si>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</si>
  <si>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</si>
  <si>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</si>
  <si>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</si>
  <si>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</si>
  <si>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</si>
  <si>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</si>
  <si>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</si>
  <si>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</si>
  <si>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</si>
  <si>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</si>
  <si>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</si>
  <si>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</si>
  <si>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</si>
  <si>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</si>
  <si>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</si>
  <si>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</si>
  <si>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</si>
  <si>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</si>
  <si>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</si>
  <si>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</si>
  <si>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</si>
  <si>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</si>
  <si>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</si>
  <si>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</si>
  <si>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</si>
  <si>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</si>
  <si>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</si>
  <si>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</si>
  <si>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</si>
  <si>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</si>
  <si>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</si>
  <si>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</si>
  <si>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</si>
  <si>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</si>
  <si>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</si>
  <si>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</si>
  <si>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</si>
  <si>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</si>
  <si>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</si>
  <si>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</si>
  <si>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</si>
  <si>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</si>
  <si>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</si>
  <si>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</si>
  <si>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</si>
  <si>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</si>
  <si>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</si>
  <si>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</si>
  <si>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</si>
  <si>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</si>
  <si>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</si>
  <si>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</si>
  <si>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</si>
  <si>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</si>
  <si>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</si>
  <si>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</si>
  <si>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</si>
  <si>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</si>
  <si>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</si>
  <si>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</si>
  <si>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</si>
  <si>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</si>
  <si>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</si>
  <si>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</si>
  <si>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</si>
  <si>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</si>
  <si>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</si>
  <si>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</si>
  <si>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</si>
  <si>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</si>
  <si>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</si>
  <si>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</si>
  <si>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</si>
  <si>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</si>
  <si>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</si>
  <si>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</si>
  <si>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</si>
  <si>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</si>
  <si>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</si>
  <si>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</si>
  <si>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</si>
  <si>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</si>
  <si>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</si>
  <si>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</si>
  <si>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</si>
  <si>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</si>
  <si>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</si>
  <si>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</si>
  <si>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</si>
  <si>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</si>
  <si>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</si>
  <si>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</si>
  <si>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</si>
  <si>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</si>
  <si>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</si>
  <si>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</si>
  <si>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</si>
  <si>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</si>
  <si>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</si>
  <si>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</si>
  <si>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</si>
  <si>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</si>
  <si>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</si>
  <si>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</si>
  <si>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</si>
  <si>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</si>
  <si>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</si>
  <si>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</si>
  <si>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</si>
  <si>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</si>
  <si>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</si>
  <si>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</si>
  <si>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</si>
  <si>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</si>
  <si>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</si>
  <si>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</si>
  <si>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</si>
  <si>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</si>
  <si>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</si>
  <si>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</si>
  <si>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</si>
  <si>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</si>
  <si>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</si>
  <si>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</si>
  <si>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</si>
  <si>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</si>
  <si>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</si>
  <si>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</si>
  <si>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</si>
  <si>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</si>
  <si>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</si>
  <si>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</si>
  <si>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</si>
  <si>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</si>
  <si>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</si>
  <si>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</si>
  <si>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</si>
  <si>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</si>
  <si>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</si>
  <si>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</si>
  <si>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</si>
  <si>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</si>
  <si>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</si>
  <si>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</si>
  <si>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</si>
  <si>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</si>
  <si>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</si>
  <si>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</si>
  <si>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</si>
  <si>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</si>
  <si>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</si>
  <si>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</si>
  <si>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</si>
  <si>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</si>
  <si>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</si>
  <si>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</si>
  <si>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</si>
  <si>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</si>
  <si>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</si>
  <si>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</si>
  <si>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</si>
  <si>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</si>
  <si>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</si>
  <si>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</si>
  <si>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</si>
  <si>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</si>
  <si>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</si>
  <si>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</si>
  <si>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</si>
  <si>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</si>
  <si>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</si>
  <si>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</si>
  <si>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</si>
  <si>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</si>
  <si>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</si>
  <si>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</si>
  <si>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</si>
  <si>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</si>
  <si>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</si>
  <si>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</si>
  <si>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</si>
  <si>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</si>
  <si>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</si>
  <si>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</si>
  <si>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</si>
  <si>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</si>
  <si>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</si>
  <si>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</si>
  <si>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</si>
  <si>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</si>
  <si>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</si>
  <si>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</si>
  <si>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</si>
  <si>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</si>
  <si>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</si>
  <si>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</si>
  <si>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</si>
  <si>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</si>
  <si>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</si>
  <si>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</si>
  <si>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</si>
  <si>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</si>
  <si>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</si>
  <si>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</si>
  <si>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</si>
  <si>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</si>
  <si>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</si>
  <si>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</si>
  <si>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</si>
  <si>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</si>
  <si>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</si>
  <si>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</si>
  <si>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</si>
  <si>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</si>
  <si>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</si>
  <si>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</si>
  <si>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</si>
  <si>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</si>
  <si>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</si>
  <si>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</si>
  <si>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</si>
  <si>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</si>
  <si>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</si>
  <si>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</si>
  <si>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</si>
  <si>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</si>
  <si>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</si>
  <si>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</si>
  <si>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</si>
  <si>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</si>
  <si>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</si>
  <si>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</si>
  <si>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</si>
  <si>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</si>
  <si>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</si>
  <si>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</si>
  <si>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</si>
  <si>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</si>
  <si>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</si>
  <si>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</si>
  <si>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</si>
  <si>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</si>
  <si>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</si>
  <si>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</si>
  <si>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</si>
  <si>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</si>
  <si>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</si>
  <si>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</si>
  <si>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</si>
  <si>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</si>
  <si>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</si>
  <si>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</si>
  <si>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</si>
  <si>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</si>
  <si>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</si>
  <si>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</si>
  <si>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</si>
  <si>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</si>
  <si>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</si>
  <si>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</si>
  <si>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</si>
  <si>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</si>
  <si>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</si>
  <si>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</si>
  <si>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</si>
  <si>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</si>
  <si>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</si>
  <si>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</si>
  <si>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</si>
  <si>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</si>
  <si>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</si>
  <si>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</si>
  <si>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</si>
  <si>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</si>
  <si>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</si>
  <si>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</si>
  <si>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</si>
  <si>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</si>
  <si>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</si>
  <si>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</si>
  <si>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</si>
  <si>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</si>
  <si>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</si>
  <si>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</si>
  <si>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</si>
  <si>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</si>
  <si>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</si>
  <si>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</si>
  <si>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</si>
  <si>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</si>
  <si>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</si>
  <si>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</si>
  <si>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</si>
  <si>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</si>
  <si>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</si>
  <si>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</si>
  <si>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</si>
  <si>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</si>
  <si>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</si>
  <si>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</si>
  <si>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</si>
  <si>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</si>
  <si>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</si>
  <si>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</si>
  <si>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</si>
  <si>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</si>
  <si>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</si>
  <si>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</si>
  <si>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</si>
  <si>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</si>
  <si>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</si>
  <si>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</si>
  <si>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</si>
  <si>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</si>
  <si>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</si>
  <si>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</si>
  <si>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</si>
  <si>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</si>
  <si>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</si>
  <si>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</si>
  <si>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</si>
  <si>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</si>
  <si>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</si>
  <si>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</si>
  <si>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</si>
  <si>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</si>
  <si>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</si>
  <si>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</si>
  <si>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</si>
  <si>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</si>
  <si>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</si>
  <si>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</si>
  <si>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</si>
  <si>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</si>
  <si>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</si>
  <si>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</si>
  <si>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</si>
  <si>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</si>
  <si>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</si>
  <si>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</si>
  <si>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</si>
  <si>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</si>
  <si>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</si>
  <si>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</si>
  <si>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</si>
  <si>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</si>
  <si>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</si>
  <si>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</si>
  <si>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</si>
  <si>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</si>
  <si>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</si>
  <si>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</si>
  <si>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</si>
  <si>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</si>
  <si>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</si>
  <si>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</si>
  <si>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</si>
  <si>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</si>
  <si>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</si>
  <si>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</si>
  <si>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</si>
  <si>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</si>
  <si>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</si>
  <si>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</si>
  <si>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</si>
  <si>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</si>
  <si>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</si>
  <si>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</si>
  <si>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</si>
  <si>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</si>
  <si>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</si>
  <si>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</si>
  <si>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</si>
  <si>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</si>
  <si>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</si>
  <si>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</si>
  <si>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</si>
  <si>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</si>
  <si>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</si>
  <si>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</si>
  <si>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</si>
  <si>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</si>
  <si>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</si>
  <si>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</si>
  <si>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</si>
  <si>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</si>
  <si>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</si>
  <si>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</si>
  <si>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</si>
  <si>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</si>
  <si>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</si>
  <si>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</si>
  <si>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</si>
  <si>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</si>
  <si>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</si>
  <si>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</si>
  <si>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</si>
  <si>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</si>
  <si>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</si>
  <si>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</si>
  <si>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</si>
  <si>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</si>
  <si>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</si>
  <si>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</si>
  <si>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</si>
  <si>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</si>
  <si>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</si>
  <si>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</si>
  <si>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</si>
  <si>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</si>
  <si>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</si>
  <si>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</si>
  <si>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</si>
  <si>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</si>
  <si>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</si>
  <si>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</si>
  <si>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</si>
  <si>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</si>
  <si>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</si>
  <si>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</si>
  <si>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</si>
  <si>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</si>
  <si>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</si>
  <si>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</si>
  <si>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</si>
  <si>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</si>
  <si>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</si>
  <si>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</si>
  <si>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</si>
  <si>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</si>
  <si>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</si>
  <si>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</si>
  <si>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</si>
  <si>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</si>
  <si>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</si>
  <si>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</si>
  <si>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</si>
  <si>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</si>
  <si>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</si>
  <si>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</si>
  <si>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</si>
  <si>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</si>
  <si>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</si>
  <si>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</si>
  <si>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</si>
  <si>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</si>
  <si>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</si>
  <si>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</si>
  <si>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</si>
  <si>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</si>
  <si>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</si>
  <si>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</si>
  <si>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</si>
  <si>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</si>
  <si>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</si>
  <si>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</si>
  <si>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</si>
  <si>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</si>
  <si>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</si>
  <si>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</si>
  <si>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</si>
  <si>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</si>
  <si>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</si>
  <si>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</si>
  <si>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</si>
  <si>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</si>
  <si>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</si>
  <si>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</si>
  <si>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</si>
  <si>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</si>
  <si>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</si>
  <si>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</si>
  <si>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</si>
  <si>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</si>
  <si>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</si>
  <si>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</si>
  <si>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</si>
  <si>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</si>
  <si>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</si>
  <si>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</si>
  <si>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</si>
  <si>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</si>
  <si>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</si>
  <si>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</si>
  <si>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</si>
  <si>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</si>
  <si>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</si>
  <si>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</si>
  <si>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</si>
  <si>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</si>
  <si>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</si>
  <si>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</si>
  <si>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</si>
  <si>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</si>
  <si>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</si>
  <si>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</si>
  <si>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</si>
  <si>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</si>
  <si>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</si>
  <si>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</si>
  <si>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</si>
  <si>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</si>
  <si>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</si>
  <si>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</si>
  <si>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</si>
  <si>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</si>
  <si>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</si>
  <si>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</si>
  <si>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</si>
  <si>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</si>
  <si>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</si>
  <si>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</si>
  <si>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</si>
  <si>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</si>
  <si>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</si>
  <si>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</si>
  <si>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</si>
  <si>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</si>
  <si>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</si>
  <si>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</si>
  <si>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</si>
  <si>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</si>
  <si>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</si>
  <si>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</si>
  <si>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</si>
  <si>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</si>
  <si>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</si>
  <si>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</si>
  <si>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</si>
  <si>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</si>
  <si>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</si>
  <si>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</si>
  <si>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</si>
  <si>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</si>
  <si>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</si>
  <si>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</si>
  <si>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</si>
  <si>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</si>
  <si>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</si>
  <si>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</si>
  <si>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</si>
  <si>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</si>
  <si>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</si>
  <si>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</si>
  <si>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</si>
  <si>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</si>
  <si>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</si>
  <si>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</si>
  <si>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</si>
  <si>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</si>
  <si>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</si>
  <si>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</si>
  <si>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</si>
  <si>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</si>
  <si>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</si>
  <si>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</si>
  <si>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</si>
  <si>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</si>
  <si>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</si>
  <si>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</si>
  <si>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</si>
  <si>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</si>
  <si>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</si>
  <si>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</si>
  <si>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</si>
  <si>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</si>
  <si>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</si>
  <si>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</si>
  <si>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</si>
  <si>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</si>
  <si>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</si>
  <si>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</si>
  <si>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</si>
  <si>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</si>
  <si>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</si>
  <si>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</si>
  <si>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</si>
  <si>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</si>
  <si>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</si>
  <si>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</si>
  <si>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</si>
  <si>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</si>
  <si>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</si>
  <si>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</si>
  <si>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</si>
  <si>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</si>
  <si>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</si>
  <si>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</si>
  <si>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</si>
  <si>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</si>
  <si>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</si>
  <si>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</si>
  <si>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</si>
  <si>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</si>
  <si>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</si>
  <si>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</si>
  <si>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</si>
  <si>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</si>
  <si>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</si>
  <si>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</si>
  <si>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</si>
  <si>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</si>
  <si>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</si>
  <si>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</si>
  <si>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</si>
  <si>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</si>
  <si>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</si>
  <si>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</si>
  <si>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</si>
  <si>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</si>
  <si>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</si>
  <si>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</si>
  <si>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</si>
  <si>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</si>
  <si>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</si>
  <si>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</si>
  <si>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</si>
  <si>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</si>
  <si>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</si>
  <si>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</si>
  <si>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</si>
  <si>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</si>
  <si>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</si>
  <si>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</si>
  <si>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</si>
  <si>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</si>
  <si>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</si>
  <si>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</si>
  <si>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</si>
  <si>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</si>
  <si>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</si>
  <si>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</si>
  <si>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</si>
  <si>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</si>
  <si>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</si>
  <si>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</si>
  <si>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</si>
  <si>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</si>
  <si>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</si>
  <si>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</si>
  <si>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</si>
  <si>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</si>
  <si>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</si>
  <si>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</si>
  <si>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</si>
  <si>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</si>
  <si>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</si>
  <si>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</si>
  <si>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</si>
  <si>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</si>
  <si>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</si>
  <si>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</si>
  <si>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</si>
  <si>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</si>
  <si>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</si>
  <si>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</si>
  <si>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</si>
  <si>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</si>
  <si>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</si>
  <si>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</si>
  <si>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</si>
  <si>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</si>
  <si>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</si>
  <si>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</si>
  <si>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</si>
  <si>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</si>
  <si>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</si>
  <si>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</si>
  <si>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</si>
  <si>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</si>
  <si>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</si>
  <si>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</si>
  <si>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</si>
  <si>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</si>
  <si>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</si>
  <si>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</si>
  <si>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</si>
  <si>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</si>
  <si>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</si>
  <si>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</si>
  <si>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</si>
  <si>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</si>
  <si>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</si>
  <si>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</si>
  <si>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</si>
  <si>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</si>
  <si>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</si>
  <si>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</si>
  <si>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</si>
  <si>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</si>
  <si>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</si>
  <si>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</si>
  <si>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</si>
  <si>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</si>
  <si>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</si>
  <si>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</si>
  <si>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</si>
  <si>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</si>
  <si>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</si>
  <si>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</si>
  <si>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</si>
  <si>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</si>
  <si>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</si>
  <si>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</si>
  <si>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</si>
  <si>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</si>
  <si>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</si>
  <si>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</si>
  <si>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</si>
  <si>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</si>
  <si>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</si>
  <si>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</si>
  <si>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</si>
  <si>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</si>
  <si>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</si>
  <si>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</si>
  <si>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</si>
  <si>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</si>
  <si>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</si>
  <si>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</si>
  <si>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</si>
  <si>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</si>
  <si>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</si>
  <si>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</si>
  <si>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</si>
  <si>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</si>
  <si>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</si>
  <si>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</si>
  <si>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</si>
  <si>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</si>
  <si>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</si>
  <si>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</si>
  <si>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</si>
  <si>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</si>
  <si>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</si>
  <si>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</si>
  <si>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</si>
  <si>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</si>
  <si>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</si>
  <si>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</si>
  <si>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</si>
  <si>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</si>
  <si>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</si>
  <si>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</si>
  <si>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</si>
  <si>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</si>
  <si>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</si>
  <si>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</si>
  <si>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</si>
  <si>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</si>
  <si>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</si>
  <si>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</si>
  <si>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</si>
  <si>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</si>
  <si>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</si>
  <si>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</si>
  <si>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</si>
  <si>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</si>
  <si>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</si>
  <si>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</si>
  <si>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</si>
  <si>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</si>
  <si>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</si>
  <si>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</si>
  <si>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</si>
  <si>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</si>
  <si>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</si>
  <si>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</si>
  <si>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</si>
  <si>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</si>
  <si>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</si>
  <si>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</si>
  <si>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</si>
  <si>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</si>
  <si>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</si>
  <si>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</si>
  <si>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</si>
  <si>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</si>
  <si>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</si>
  <si>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</si>
  <si>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</si>
  <si>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</si>
  <si>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</si>
  <si>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</si>
  <si>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</si>
  <si>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</si>
  <si>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</si>
  <si>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</si>
  <si>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</si>
  <si>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</si>
  <si>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</si>
  <si>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</si>
  <si>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</si>
  <si>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</si>
  <si>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</si>
  <si>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</si>
  <si>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</si>
  <si>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</si>
  <si>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</si>
  <si>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</si>
  <si>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</si>
  <si>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</si>
  <si>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</si>
  <si>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</si>
  <si>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</si>
  <si>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</si>
  <si>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</si>
  <si>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</si>
  <si>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</si>
  <si>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</si>
  <si>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</si>
  <si>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</si>
  <si>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</si>
  <si>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</si>
  <si>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</si>
  <si>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</si>
  <si>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</si>
  <si>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</si>
  <si>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</si>
  <si>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</si>
  <si>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</si>
  <si>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</si>
  <si>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</si>
  <si>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</si>
  <si>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</si>
  <si>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</si>
  <si>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</si>
  <si>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</si>
  <si>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</si>
  <si>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</si>
  <si>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</si>
  <si>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</si>
  <si>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</si>
  <si>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</si>
  <si>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</si>
  <si>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</si>
  <si>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</si>
  <si>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</si>
  <si>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</si>
  <si>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</si>
  <si>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</si>
  <si>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</si>
  <si>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</si>
  <si>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</si>
  <si>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</si>
  <si>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</si>
  <si>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</si>
  <si>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</si>
  <si>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</si>
  <si>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</si>
  <si>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</si>
  <si>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</si>
  <si>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</si>
  <si>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</si>
  <si>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</si>
  <si>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</si>
  <si>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</si>
  <si>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</si>
  <si>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</si>
  <si>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</si>
  <si>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</si>
  <si>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</si>
  <si>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</si>
  <si>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</si>
  <si>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</si>
  <si>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</si>
  <si>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</si>
  <si>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</si>
  <si>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</si>
  <si>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</si>
  <si>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</si>
  <si>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</si>
  <si>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</si>
  <si>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</si>
  <si>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</si>
  <si>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</si>
  <si>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</si>
  <si>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</si>
  <si>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</si>
  <si>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</si>
  <si>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</si>
  <si>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</si>
  <si>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</si>
  <si>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</si>
  <si>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</si>
  <si>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</si>
  <si>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</si>
  <si>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</si>
  <si>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</si>
  <si>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</si>
  <si>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</si>
  <si>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</si>
  <si>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</si>
  <si>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</si>
  <si>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</si>
  <si>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</si>
  <si>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</si>
  <si>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</si>
  <si>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</si>
  <si>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</si>
  <si>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</si>
  <si>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</si>
  <si>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</si>
  <si>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</si>
  <si>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</si>
  <si>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</si>
  <si>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</si>
  <si>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</si>
  <si>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</si>
  <si>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</si>
  <si>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</si>
  <si>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</si>
  <si>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</si>
  <si>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</si>
  <si>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</si>
  <si>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</si>
  <si>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</si>
  <si>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</si>
  <si>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</si>
  <si>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</si>
  <si>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</si>
  <si>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</si>
  <si>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</si>
  <si>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</si>
  <si>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</si>
  <si>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</si>
  <si>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</si>
  <si>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</si>
  <si>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</si>
  <si>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</si>
  <si>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</si>
  <si>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</si>
  <si>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</si>
  <si>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</si>
  <si>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</si>
  <si>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</si>
  <si>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</si>
  <si>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</si>
  <si>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</si>
  <si>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</si>
  <si>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</si>
  <si>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</si>
  <si>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</si>
  <si>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</si>
  <si>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</si>
  <si>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</si>
  <si>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</si>
  <si>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</si>
  <si>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</si>
  <si>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</si>
  <si>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</si>
  <si>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</si>
  <si>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</si>
  <si>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</si>
  <si>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</si>
  <si>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</si>
  <si>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</si>
  <si>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</si>
  <si>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</si>
  <si>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</si>
  <si>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</si>
  <si>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</si>
  <si>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</si>
  <si>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</si>
  <si>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</si>
  <si>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</si>
  <si>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</si>
  <si>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</si>
  <si>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</si>
  <si>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</si>
  <si>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</si>
  <si>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</si>
  <si>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</si>
  <si>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</si>
  <si>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</si>
  <si>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</si>
  <si>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</si>
  <si>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</si>
  <si>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</si>
  <si>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</si>
  <si>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</si>
  <si>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</si>
  <si>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</si>
  <si>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</si>
  <si>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</si>
  <si>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</si>
  <si>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</si>
  <si>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</si>
  <si>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</si>
  <si>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</si>
  <si>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</si>
  <si>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</si>
  <si>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</si>
  <si>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</si>
  <si>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</si>
  <si>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</si>
  <si>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</si>
  <si>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</si>
  <si>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</si>
  <si>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</si>
  <si>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</si>
  <si>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</si>
  <si>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</si>
  <si>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</si>
  <si>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</si>
  <si>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</si>
  <si>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</si>
  <si>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</si>
  <si>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</si>
  <si>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</si>
  <si>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</si>
  <si>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</si>
  <si>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</si>
  <si>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</si>
  <si>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</si>
  <si>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</si>
  <si>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</si>
  <si>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</si>
  <si>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</si>
  <si>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</si>
  <si>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</si>
  <si>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</si>
  <si>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</si>
  <si>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</si>
  <si>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</si>
  <si>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</si>
  <si>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</si>
  <si>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</si>
  <si>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</si>
  <si>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</si>
  <si>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</si>
  <si>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</si>
  <si>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</si>
  <si>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</si>
  <si>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</si>
  <si>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</si>
  <si>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</si>
  <si>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</si>
  <si>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</si>
  <si>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</si>
  <si>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</si>
  <si>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</si>
  <si>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</si>
  <si>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</si>
  <si>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</si>
  <si>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</si>
  <si>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</si>
  <si>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</si>
  <si>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</si>
  <si>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</si>
  <si>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</si>
  <si>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</si>
  <si>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</si>
  <si>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</si>
  <si>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</si>
  <si>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</si>
  <si>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</si>
  <si>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</si>
  <si>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</si>
  <si>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</si>
  <si>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</si>
  <si>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</si>
  <si>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</si>
  <si>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</si>
  <si>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</si>
  <si>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</si>
  <si>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</si>
  <si>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</si>
  <si>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</si>
  <si>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</si>
  <si>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</si>
  <si>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</si>
  <si>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</si>
  <si>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</si>
  <si>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</si>
  <si>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</si>
  <si>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</si>
  <si>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</si>
  <si>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</si>
  <si>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</si>
  <si>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</si>
  <si>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</si>
  <si>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</si>
  <si>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</si>
  <si>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</si>
  <si>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</si>
  <si>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</si>
  <si>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</si>
  <si>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</si>
  <si>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</si>
  <si>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</si>
  <si>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</si>
  <si>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</si>
  <si>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</si>
  <si>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</si>
  <si>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</si>
  <si>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</si>
  <si>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</si>
  <si>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</si>
  <si>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</si>
  <si>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</si>
  <si>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</si>
  <si>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</si>
  <si>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</si>
  <si>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</si>
  <si>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</si>
  <si>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</si>
  <si>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</si>
  <si>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</si>
  <si>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</si>
  <si>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</si>
  <si>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</si>
  <si>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</si>
  <si>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</si>
  <si>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</si>
  <si>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</si>
  <si>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</si>
  <si>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</si>
  <si>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</si>
  <si>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</si>
  <si>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</si>
  <si>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</si>
  <si>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</si>
  <si>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</si>
  <si>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</si>
  <si>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</si>
  <si>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</si>
  <si>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</si>
  <si>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</si>
  <si>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</si>
  <si>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</si>
  <si>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</si>
  <si>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</si>
  <si>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</si>
  <si>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</si>
  <si>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</si>
  <si>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</si>
  <si>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</si>
  <si>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</si>
  <si>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</si>
  <si>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</si>
  <si>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</si>
  <si>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</si>
  <si>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</si>
  <si>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</si>
  <si>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</si>
  <si>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</si>
  <si>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</si>
  <si>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</si>
  <si>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</si>
  <si>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</si>
  <si>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</si>
  <si>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</si>
  <si>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</si>
  <si>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</si>
  <si>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</si>
  <si>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</si>
  <si>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</si>
  <si>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</si>
  <si>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</si>
  <si>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</si>
  <si>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</si>
  <si>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</si>
  <si>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</si>
  <si>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</si>
  <si>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</si>
  <si>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</si>
  <si>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</si>
  <si>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</si>
  <si>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</si>
  <si>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</si>
  <si>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</si>
  <si>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</si>
  <si>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</si>
  <si>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</si>
  <si>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</si>
  <si>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</si>
  <si>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</si>
  <si>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</si>
  <si>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</si>
  <si>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</si>
  <si>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</si>
  <si>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</si>
  <si>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</si>
  <si>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</si>
  <si>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</si>
  <si>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</si>
  <si>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</si>
  <si>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</si>
  <si>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</si>
  <si>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</si>
  <si>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</si>
  <si>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</si>
  <si>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</si>
  <si>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</si>
  <si>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</si>
  <si>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</si>
  <si>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</si>
  <si>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</si>
  <si>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</si>
  <si>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</si>
  <si>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</si>
  <si>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</si>
  <si>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</si>
  <si>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</si>
  <si>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</si>
  <si>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</si>
  <si>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</si>
  <si>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</si>
  <si>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</si>
  <si>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</si>
  <si>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</si>
  <si>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</si>
  <si>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</si>
  <si>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</si>
  <si>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</si>
  <si>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</si>
  <si>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</si>
  <si>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</si>
  <si>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</si>
  <si>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</si>
  <si>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</si>
  <si>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</si>
  <si>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</si>
  <si>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</si>
  <si>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</si>
  <si>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</si>
  <si>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</si>
  <si>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</si>
  <si>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</si>
  <si>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</si>
  <si>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</si>
  <si>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</si>
  <si>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</si>
  <si>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</si>
  <si>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</si>
  <si>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</si>
  <si>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</si>
  <si>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</si>
  <si>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</si>
  <si>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</si>
  <si>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</si>
  <si>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</si>
  <si>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</si>
  <si>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</si>
  <si>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</si>
  <si>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</si>
  <si>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</si>
  <si>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</si>
  <si>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</si>
  <si>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</si>
  <si>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</si>
  <si>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</si>
  <si>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</si>
  <si>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</si>
  <si>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</si>
  <si>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</si>
  <si>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</si>
  <si>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</si>
  <si>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</si>
  <si>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</si>
  <si>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</si>
  <si>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</si>
  <si>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</si>
  <si>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</si>
  <si>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</si>
  <si>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</si>
  <si>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</si>
  <si>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</si>
  <si>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</si>
  <si>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</si>
  <si>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</si>
  <si>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</si>
  <si>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</si>
  <si>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</si>
  <si>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</si>
  <si>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</si>
  <si>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</si>
  <si>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</si>
  <si>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</si>
  <si>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</si>
  <si>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</si>
  <si>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</si>
  <si>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</si>
  <si>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</si>
  <si>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</si>
  <si>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</si>
  <si>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</si>
  <si>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</si>
  <si>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</si>
  <si>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</si>
  <si>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</si>
  <si>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</si>
  <si>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</si>
  <si>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</si>
  <si>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</si>
  <si>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</si>
  <si>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</si>
  <si>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</si>
  <si>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</si>
  <si>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</si>
  <si>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</si>
  <si>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</si>
  <si>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</si>
  <si>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</si>
  <si>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</si>
  <si>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</si>
  <si>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</si>
  <si>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</si>
  <si>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</si>
  <si>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</si>
  <si>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</si>
  <si>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</si>
  <si>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</si>
  <si>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</si>
  <si>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</si>
  <si>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</si>
  <si>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</si>
  <si>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</si>
  <si>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</si>
  <si>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</si>
  <si>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</si>
  <si>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</si>
  <si>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</si>
  <si>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</si>
  <si>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</si>
  <si>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</si>
  <si>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</si>
  <si>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</si>
  <si>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</si>
  <si>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</si>
  <si>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</si>
  <si>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</si>
  <si>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</si>
  <si>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</si>
  <si>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</si>
  <si>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</si>
  <si>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</si>
  <si>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</si>
  <si>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</si>
  <si>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</si>
  <si>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</si>
  <si>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</si>
  <si>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</si>
  <si>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</si>
  <si>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</si>
  <si>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</si>
  <si>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</si>
  <si>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</si>
  <si>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</si>
  <si>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</si>
  <si>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</si>
  <si>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</si>
  <si>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</si>
  <si>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</si>
  <si>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</si>
  <si>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</si>
  <si>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</si>
  <si>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</si>
  <si>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</si>
  <si>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</si>
  <si>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</si>
  <si>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</si>
  <si>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</si>
  <si>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</si>
  <si>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</si>
  <si>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</si>
  <si>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</si>
  <si>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</si>
  <si>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</si>
  <si>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</si>
  <si>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</si>
  <si>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</si>
  <si>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</si>
  <si>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</si>
  <si>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</si>
  <si>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</si>
  <si>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</si>
  <si>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</si>
  <si>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</si>
  <si>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</si>
  <si>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</si>
  <si>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</si>
  <si>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</si>
  <si>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</si>
  <si>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</si>
  <si>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</si>
  <si>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</si>
  <si>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</si>
  <si>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</si>
  <si>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</si>
  <si>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</si>
  <si>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</si>
  <si>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</si>
  <si>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</si>
  <si>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</si>
  <si>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</si>
  <si>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</si>
  <si>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</si>
  <si>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</si>
  <si>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</si>
  <si>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</si>
  <si>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</si>
  <si>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</si>
  <si>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</si>
  <si>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</si>
  <si>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</si>
  <si>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</si>
  <si>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</si>
  <si>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</si>
  <si>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</si>
  <si>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</si>
  <si>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</si>
  <si>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</si>
  <si>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</si>
  <si>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</si>
  <si>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</si>
  <si>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</si>
  <si>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</si>
  <si>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</si>
  <si>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</si>
  <si>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</si>
  <si>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</si>
  <si>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</si>
  <si>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</si>
  <si>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</si>
  <si>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</si>
  <si>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</si>
  <si>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</si>
  <si>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</si>
  <si>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</si>
  <si>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</si>
  <si>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</si>
  <si>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</si>
  <si>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</si>
  <si>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</si>
  <si>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</si>
  <si>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</si>
  <si>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</si>
  <si>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</si>
  <si>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</si>
  <si>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</si>
  <si>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</si>
  <si>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</si>
  <si>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</si>
  <si>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</si>
  <si>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</si>
  <si>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</si>
  <si>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</si>
  <si>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</si>
  <si>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</si>
  <si>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</si>
  <si>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</si>
  <si>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</si>
  <si>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</si>
  <si>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</si>
  <si>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</si>
  <si>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</si>
  <si>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</si>
  <si>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</si>
  <si>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</si>
  <si>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</si>
  <si>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</si>
  <si>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</si>
  <si>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</si>
  <si>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</si>
  <si>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</si>
  <si>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</si>
  <si>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</si>
  <si>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</si>
  <si>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</si>
  <si>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</si>
  <si>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</si>
  <si>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</si>
  <si>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</si>
  <si>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</si>
  <si>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</si>
  <si>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</si>
  <si>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</si>
  <si>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</si>
  <si>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</si>
  <si>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</si>
  <si>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</si>
  <si>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</si>
  <si>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</si>
  <si>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</si>
  <si>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</si>
  <si>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</si>
  <si>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</si>
  <si>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</si>
  <si>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</si>
  <si>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</si>
  <si>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</si>
  <si>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</si>
  <si>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</si>
  <si>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</si>
  <si>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</si>
  <si>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</si>
  <si>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</si>
  <si>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</si>
  <si>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</si>
  <si>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</si>
  <si>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</si>
  <si>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</si>
  <si>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</si>
  <si>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</si>
  <si>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</si>
  <si>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</si>
  <si>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</si>
  <si>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</si>
  <si>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</si>
  <si>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</si>
  <si>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</si>
  <si>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</si>
  <si>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</si>
  <si>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</si>
  <si>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</si>
  <si>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</si>
  <si>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</si>
  <si>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</si>
  <si>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</si>
  <si>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</si>
  <si>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</si>
  <si>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</si>
  <si>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</si>
  <si>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</si>
  <si>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</si>
  <si>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</si>
  <si>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</si>
  <si>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</si>
  <si>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</si>
  <si>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</si>
  <si>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</si>
  <si>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</si>
  <si>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</si>
  <si>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</si>
  <si>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</si>
  <si>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</si>
  <si>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</si>
  <si>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</si>
  <si>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</si>
  <si>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</si>
  <si>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</si>
  <si>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</si>
  <si>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</si>
  <si>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</si>
  <si>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</si>
  <si>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</si>
  <si>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</si>
  <si>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</si>
  <si>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</si>
  <si>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</si>
  <si>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</si>
  <si>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</si>
  <si>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</si>
  <si>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</si>
  <si>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</si>
  <si>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</si>
  <si>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</si>
  <si>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</si>
  <si>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</si>
  <si>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</si>
  <si>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</si>
  <si>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</si>
  <si>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</si>
  <si>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</si>
  <si>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</si>
  <si>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</si>
  <si>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</si>
  <si>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</si>
  <si>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</si>
  <si>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</si>
  <si>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</si>
  <si>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</si>
  <si>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</si>
  <si>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</si>
  <si>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</si>
  <si>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</si>
  <si>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</si>
  <si>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</si>
  <si>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</si>
  <si>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</si>
  <si>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</si>
  <si>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</si>
  <si>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</si>
  <si>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</si>
  <si>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</si>
  <si>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</si>
  <si>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</si>
  <si>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</si>
  <si>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</si>
  <si>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</si>
  <si>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</si>
  <si>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</si>
  <si>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</si>
  <si>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</si>
  <si>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</si>
  <si>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</si>
  <si>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</si>
  <si>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</si>
  <si>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</si>
  <si>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</si>
  <si>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</si>
  <si>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</si>
  <si>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</si>
  <si>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</si>
  <si>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</si>
  <si>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</si>
  <si>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</si>
  <si>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</si>
  <si>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</si>
  <si>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</si>
  <si>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</si>
  <si>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</si>
  <si>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</si>
  <si>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</si>
  <si>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</si>
  <si>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</si>
  <si>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</si>
  <si>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</si>
  <si>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</si>
  <si>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</si>
  <si>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</si>
  <si>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</si>
  <si>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</si>
  <si>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</si>
  <si>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</si>
  <si>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</si>
  <si>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</si>
  <si>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</si>
  <si>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</si>
  <si>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</si>
  <si>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</si>
  <si>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</si>
  <si>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</si>
  <si>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</si>
  <si>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</si>
  <si>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</si>
  <si>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</si>
  <si>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</si>
  <si>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</si>
  <si>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</si>
  <si>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</si>
  <si>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</si>
  <si>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</si>
  <si>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</si>
  <si>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</si>
  <si>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</si>
  <si>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</si>
  <si>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</si>
  <si>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</si>
  <si>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</si>
  <si>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</si>
  <si>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</si>
  <si>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</si>
  <si>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</si>
  <si>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</si>
  <si>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</si>
  <si>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</si>
  <si>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</si>
  <si>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</si>
  <si>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</si>
  <si>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</si>
  <si>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</si>
  <si>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</si>
  <si>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</si>
  <si>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</si>
  <si>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</si>
  <si>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</si>
  <si>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</si>
  <si>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</si>
  <si>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</si>
  <si>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</si>
  <si>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</si>
  <si>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</si>
  <si>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</si>
  <si>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</si>
  <si>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</si>
  <si>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</si>
  <si>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</si>
  <si>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</si>
  <si>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</si>
  <si>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</si>
  <si>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</si>
  <si>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</si>
  <si>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</si>
  <si>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</si>
  <si>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</si>
  <si>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</si>
  <si>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</si>
  <si>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</si>
  <si>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</si>
  <si>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</si>
  <si>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</si>
  <si>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</si>
  <si>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</si>
  <si>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</si>
  <si>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</si>
  <si>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</si>
  <si>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</si>
  <si>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</si>
  <si>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</si>
  <si>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</si>
  <si>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</si>
  <si>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</si>
  <si>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</si>
  <si>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</si>
  <si>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</si>
  <si>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</si>
  <si>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</si>
  <si>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</si>
  <si>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</si>
  <si>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</si>
  <si>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</si>
  <si>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</si>
  <si>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</si>
  <si>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</si>
  <si>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</si>
  <si>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</si>
  <si>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</si>
  <si>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</si>
  <si>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</si>
  <si>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</si>
  <si>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</si>
  <si>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</si>
  <si>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</si>
  <si>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</si>
  <si>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</si>
  <si>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</si>
  <si>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</si>
  <si>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</si>
  <si>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</si>
  <si>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</si>
  <si>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</si>
  <si>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</si>
  <si>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</si>
  <si>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</si>
  <si>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</si>
  <si>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</si>
  <si>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</si>
  <si>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</si>
  <si>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</si>
  <si>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</si>
  <si>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</si>
  <si>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</si>
  <si>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</si>
  <si>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</si>
  <si>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</si>
  <si>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</si>
  <si>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</si>
  <si>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</si>
  <si>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</si>
  <si>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</si>
  <si>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</si>
  <si>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</si>
  <si>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</si>
  <si>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</si>
  <si>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</si>
  <si>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</si>
  <si>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</si>
  <si>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</si>
  <si>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</si>
  <si>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</si>
  <si>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</si>
  <si>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</si>
  <si>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</si>
  <si>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</si>
  <si>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</si>
  <si>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</si>
  <si>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</si>
  <si>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</si>
  <si>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</si>
  <si>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</si>
  <si>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</si>
  <si>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</si>
  <si>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</si>
  <si>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</si>
  <si>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</si>
  <si>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</si>
  <si>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</si>
  <si>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</si>
  <si>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</si>
  <si>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</si>
  <si>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</si>
  <si>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</si>
  <si>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</si>
  <si>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</si>
  <si>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</si>
  <si>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</si>
  <si>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</si>
  <si>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</si>
  <si>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</si>
  <si>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</si>
  <si>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</si>
  <si>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</si>
  <si>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</si>
  <si>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</si>
  <si>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</si>
  <si>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</si>
  <si>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</si>
  <si>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</si>
  <si>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</si>
  <si>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</si>
  <si>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</si>
  <si>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</si>
  <si>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</si>
  <si>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</si>
  <si>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</si>
  <si>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</si>
  <si>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</si>
  <si>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</si>
  <si>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</si>
  <si>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</si>
  <si>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</si>
  <si>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</si>
  <si>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</si>
  <si>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</si>
  <si>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</si>
  <si>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</si>
  <si>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</si>
  <si>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</si>
  <si>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</si>
  <si>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</si>
  <si>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</si>
  <si>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</si>
  <si>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</si>
  <si>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</si>
  <si>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</si>
  <si>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</si>
  <si>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</si>
  <si>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</si>
  <si>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</si>
  <si>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</si>
  <si>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</si>
  <si>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</si>
  <si>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</si>
  <si>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</si>
  <si>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</si>
  <si>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</si>
  <si>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</si>
  <si>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</si>
  <si>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</si>
  <si>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</si>
  <si>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</si>
  <si>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</si>
  <si>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</si>
  <si>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</si>
  <si>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</si>
  <si>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</si>
  <si>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</si>
  <si>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</si>
  <si>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</si>
  <si>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</si>
  <si>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</si>
  <si>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</si>
  <si>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</si>
  <si>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</si>
  <si>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</si>
  <si>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</si>
  <si>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</si>
  <si>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</si>
  <si>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</si>
  <si>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</si>
  <si>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</si>
  <si>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</si>
  <si>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</si>
  <si>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</si>
  <si>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</si>
  <si>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</si>
  <si>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</si>
  <si>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</si>
  <si>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</si>
  <si>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</si>
  <si>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</si>
  <si>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</si>
  <si>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</si>
  <si>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</si>
  <si>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</si>
  <si>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</si>
  <si>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</si>
  <si>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</si>
  <si>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</si>
  <si>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</si>
  <si>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</si>
  <si>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</si>
  <si>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</si>
  <si>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</si>
  <si>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</si>
  <si>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</si>
  <si>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</si>
  <si>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</si>
  <si>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</si>
  <si>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</si>
  <si>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</si>
  <si>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</si>
  <si>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</si>
  <si>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</si>
  <si>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</si>
  <si>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</si>
  <si>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</si>
  <si>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</si>
  <si>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</si>
  <si>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</si>
  <si>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</si>
  <si>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</si>
  <si>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</si>
  <si>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</si>
  <si>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</si>
  <si>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</si>
  <si>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</si>
  <si>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</si>
  <si>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</si>
  <si>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</si>
  <si>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</si>
  <si>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</si>
  <si>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</si>
  <si>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</si>
  <si>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</si>
  <si>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</si>
  <si>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</si>
  <si>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</si>
  <si>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</si>
  <si>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</si>
  <si>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</si>
  <si>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</si>
  <si>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</si>
  <si>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</si>
  <si>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</si>
  <si>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</si>
  <si>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</si>
  <si>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</si>
  <si>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</si>
  <si>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</si>
  <si>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</si>
  <si>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</si>
  <si>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</si>
  <si>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</si>
  <si>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</si>
  <si>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</si>
  <si>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</si>
  <si>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</si>
  <si>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</si>
  <si>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</si>
  <si>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</si>
  <si>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</si>
  <si>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</si>
  <si>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</si>
  <si>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</si>
  <si>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</si>
  <si>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</si>
  <si>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</si>
  <si>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</si>
  <si>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</si>
  <si>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</si>
  <si>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</si>
  <si>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</si>
  <si>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</si>
  <si>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</si>
  <si>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</si>
  <si>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</si>
  <si>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</si>
  <si>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</si>
  <si>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</si>
  <si>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</si>
  <si>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</si>
  <si>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</si>
  <si>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</si>
  <si>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</si>
  <si>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</si>
  <si>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</si>
  <si>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</si>
  <si>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</si>
  <si>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</si>
  <si>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</si>
  <si>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</si>
  <si>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</si>
  <si>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</si>
  <si>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</si>
  <si>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</si>
  <si>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</si>
  <si>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</si>
  <si>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</si>
  <si>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</si>
  <si>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</si>
  <si>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</si>
  <si>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</si>
  <si>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</si>
  <si>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</si>
  <si>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</si>
  <si>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</si>
  <si>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</si>
  <si>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</si>
  <si>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</si>
  <si>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</si>
  <si>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</si>
  <si>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</si>
  <si>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</si>
  <si>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</si>
  <si>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</si>
  <si>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</si>
  <si>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</si>
  <si>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</si>
  <si>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</si>
  <si>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</si>
  <si>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</si>
  <si>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</si>
  <si>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</si>
  <si>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</si>
  <si>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</si>
  <si>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</si>
  <si>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</si>
  <si>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</si>
  <si>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</si>
  <si>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</si>
  <si>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</si>
  <si>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</si>
  <si>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</si>
  <si>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</si>
  <si>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</si>
  <si>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</si>
  <si>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</si>
  <si>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</si>
  <si>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</si>
  <si>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</si>
  <si>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</si>
  <si>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</si>
  <si>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</si>
  <si>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</si>
  <si>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</si>
  <si>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</si>
  <si>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</si>
  <si>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</si>
  <si>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</si>
  <si>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</si>
  <si>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</si>
  <si>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</si>
  <si>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</si>
  <si>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</si>
  <si>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</si>
  <si>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</si>
  <si>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</si>
  <si>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</si>
  <si>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</si>
  <si>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</si>
  <si>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</si>
  <si>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</si>
  <si>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</si>
  <si>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</si>
  <si>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</si>
  <si>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</si>
  <si>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</si>
  <si>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</si>
  <si>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</si>
  <si>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</si>
  <si>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</si>
  <si>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</si>
  <si>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</si>
  <si>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</si>
  <si>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</si>
  <si>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</si>
  <si>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</si>
  <si>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</si>
  <si>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</si>
  <si>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</si>
  <si>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</si>
  <si>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</si>
  <si>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</si>
  <si>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</si>
  <si>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</si>
  <si>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</si>
  <si>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</si>
  <si>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</si>
  <si>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</si>
  <si>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</si>
  <si>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</si>
  <si>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</si>
  <si>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</si>
  <si>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</si>
  <si>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</si>
  <si>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</si>
  <si>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</si>
  <si>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</si>
  <si>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</si>
  <si>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</si>
  <si>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</si>
  <si>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</si>
  <si>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</si>
  <si>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</si>
  <si>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</si>
  <si>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</si>
  <si>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</si>
  <si>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</si>
  <si>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</si>
  <si>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</si>
  <si>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</si>
  <si>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</si>
  <si>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</si>
  <si>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</si>
  <si>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</si>
  <si>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</si>
  <si>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</si>
  <si>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</si>
  <si>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</si>
  <si>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</si>
  <si>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</si>
  <si>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</si>
  <si>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</si>
  <si>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</si>
  <si>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</si>
  <si>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</si>
  <si>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</si>
  <si>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</si>
  <si>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</si>
  <si>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</si>
  <si>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</si>
  <si>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</si>
  <si>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</si>
  <si>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</si>
  <si>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</si>
  <si>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</si>
  <si>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</si>
  <si>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</si>
  <si>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</si>
  <si>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</si>
  <si>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</si>
  <si>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</si>
  <si>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</si>
  <si>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</si>
  <si>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</si>
  <si>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</si>
  <si>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</si>
  <si>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</si>
  <si>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</si>
  <si>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</si>
  <si>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</si>
  <si>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</si>
  <si>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</si>
  <si>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</si>
  <si>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</si>
  <si>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</si>
  <si>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</si>
  <si>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</si>
  <si>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</si>
  <si>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</si>
  <si>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</si>
  <si>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</si>
  <si>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</si>
  <si>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</si>
  <si>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</si>
  <si>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</si>
  <si>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</si>
  <si>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</si>
  <si>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</si>
  <si>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</si>
  <si>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</si>
  <si>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</si>
  <si>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</si>
  <si>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</si>
  <si>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</si>
  <si>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</si>
  <si>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</si>
  <si>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</si>
  <si>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</si>
  <si>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</si>
  <si>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</si>
  <si>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</si>
  <si>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</si>
  <si>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</si>
  <si>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</si>
  <si>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</si>
  <si>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</si>
  <si>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</si>
  <si>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</si>
  <si>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</si>
  <si>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</si>
  <si>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</si>
  <si>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</si>
  <si>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</si>
  <si>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</si>
  <si>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</si>
  <si>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</si>
  <si>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</si>
  <si>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</si>
  <si>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</si>
  <si>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</si>
  <si>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</si>
  <si>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</si>
  <si>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</si>
  <si>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</si>
  <si>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</si>
  <si>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</si>
  <si>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</si>
  <si>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</si>
  <si>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</si>
  <si>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</si>
  <si>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</si>
  <si>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</si>
  <si>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</si>
  <si>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</si>
  <si>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</si>
  <si>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</si>
  <si>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</si>
  <si>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</si>
  <si>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</si>
  <si>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</si>
  <si>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</si>
  <si>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</si>
  <si>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</si>
  <si>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</si>
  <si>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</si>
  <si>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</si>
  <si>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</si>
  <si>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</si>
  <si>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</si>
  <si>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</si>
  <si>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</si>
  <si>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</si>
  <si>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</si>
  <si>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</si>
  <si>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</si>
  <si>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</si>
  <si>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</si>
  <si>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</si>
  <si>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</si>
  <si>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</si>
  <si>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</si>
  <si>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</si>
  <si>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</si>
  <si>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</si>
  <si>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</si>
  <si>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</si>
  <si>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</si>
  <si>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</si>
  <si>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</si>
  <si>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</si>
  <si>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</si>
  <si>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</si>
  <si>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</si>
  <si>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</si>
  <si>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</si>
  <si>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</si>
  <si>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</si>
  <si>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</si>
  <si>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</si>
  <si>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</si>
  <si>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</si>
  <si>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</si>
  <si>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</si>
  <si>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</si>
  <si>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</si>
  <si>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</si>
  <si>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</si>
  <si>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</si>
  <si>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</si>
  <si>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</si>
  <si>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</si>
  <si>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</si>
  <si>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</si>
  <si>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</si>
  <si>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</si>
  <si>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</si>
  <si>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</si>
  <si>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</si>
  <si>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</si>
  <si>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</si>
  <si>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</si>
  <si>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</si>
  <si>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</si>
  <si>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</si>
  <si>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</si>
  <si>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</si>
  <si>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</si>
  <si>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</si>
  <si>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</si>
  <si>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</si>
  <si>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</si>
  <si>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</si>
  <si>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</si>
  <si>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</si>
  <si>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</si>
  <si>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</si>
  <si>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</si>
  <si>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</si>
  <si>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</si>
  <si>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</si>
  <si>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</si>
  <si>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</si>
  <si>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</si>
  <si>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</si>
  <si>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</si>
  <si>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</si>
  <si>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</si>
  <si>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</si>
  <si>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</si>
  <si>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</si>
  <si>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</si>
  <si>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</si>
  <si>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</si>
  <si>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</si>
  <si>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</si>
  <si>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</si>
  <si>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</si>
  <si>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</si>
  <si>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</si>
  <si>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</si>
  <si>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</si>
  <si>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</si>
  <si>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</si>
  <si>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</si>
  <si>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</si>
  <si>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</si>
  <si>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</si>
  <si>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</si>
  <si>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</si>
  <si>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</si>
  <si>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</si>
  <si>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</si>
  <si>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</si>
  <si>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</si>
  <si>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</si>
  <si>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</si>
  <si>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</si>
  <si>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</si>
  <si>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</si>
  <si>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</si>
  <si>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</si>
  <si>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</si>
  <si>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</si>
  <si>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</si>
  <si>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</si>
  <si>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</si>
  <si>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</si>
  <si>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</si>
  <si>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</si>
  <si>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</si>
  <si>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</si>
  <si>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</si>
  <si>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</si>
  <si>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</si>
  <si>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</si>
  <si>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</si>
  <si>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</si>
  <si>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</si>
  <si>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</si>
  <si>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</si>
  <si>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</si>
  <si>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</si>
  <si>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</si>
  <si>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</si>
  <si>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</si>
  <si>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</si>
  <si>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</si>
  <si>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</si>
  <si>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</si>
  <si>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</si>
  <si>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</si>
  <si>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</si>
  <si>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</si>
  <si>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</si>
  <si>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</si>
  <si>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</si>
  <si>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</si>
  <si>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</si>
  <si>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</si>
  <si>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</si>
  <si>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</si>
  <si>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</si>
  <si>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</si>
  <si>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</si>
  <si>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</si>
  <si>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</si>
  <si>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</si>
  <si>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</si>
  <si>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</si>
  <si>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</si>
  <si>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</si>
  <si>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</si>
  <si>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</si>
  <si>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</si>
  <si>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</si>
  <si>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</si>
  <si>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</si>
  <si>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</si>
  <si>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</si>
  <si>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</si>
  <si>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</si>
  <si>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</si>
  <si>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</si>
  <si>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</si>
  <si>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</si>
  <si>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</si>
  <si>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</si>
  <si>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</si>
  <si>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</si>
  <si>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</si>
  <si>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</si>
  <si>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</si>
  <si>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</si>
  <si>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</si>
  <si>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</si>
  <si>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</si>
  <si>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</si>
  <si>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</si>
  <si>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</si>
  <si>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</si>
  <si>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</si>
  <si>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</si>
  <si>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</si>
  <si>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</si>
  <si>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</si>
  <si>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</si>
  <si>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</si>
  <si>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</si>
  <si>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</si>
  <si>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</si>
  <si>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</si>
  <si>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</si>
  <si>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</si>
  <si>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</si>
  <si>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</si>
  <si>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</si>
  <si>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</si>
  <si>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</si>
  <si>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</si>
  <si>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</si>
  <si>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</si>
  <si>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</si>
  <si>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</si>
  <si>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</si>
  <si>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</si>
  <si>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</si>
  <si>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</si>
  <si>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</si>
  <si>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</si>
  <si>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</si>
  <si>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</si>
  <si>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</si>
  <si>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</si>
  <si>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</si>
  <si>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</si>
  <si>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</si>
  <si>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</si>
  <si>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</si>
  <si>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</si>
  <si>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</si>
  <si>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</si>
  <si>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</si>
  <si>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</si>
  <si>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</si>
  <si>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</si>
  <si>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</si>
  <si>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</si>
  <si>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</si>
  <si>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</si>
  <si>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</si>
  <si>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</si>
  <si>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</si>
  <si>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</si>
  <si>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</si>
  <si>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</si>
  <si>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</si>
  <si>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</si>
  <si>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</si>
  <si>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</si>
  <si>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</si>
  <si>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</si>
  <si>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</si>
  <si>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</si>
  <si>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</si>
  <si>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</si>
  <si>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</si>
  <si>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</si>
  <si>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</si>
  <si>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</si>
  <si>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</si>
  <si>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</si>
  <si>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</si>
  <si>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</si>
  <si>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</si>
  <si>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</si>
  <si>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</si>
  <si>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</si>
  <si>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</si>
  <si>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</si>
  <si>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</si>
  <si>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</si>
  <si>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</si>
  <si>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</si>
  <si>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</si>
  <si>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</si>
  <si>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</si>
  <si>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</si>
  <si>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</si>
  <si>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</si>
  <si>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</si>
  <si>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</si>
  <si>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</si>
  <si>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</si>
  <si>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</si>
  <si>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</si>
  <si>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</si>
  <si>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</si>
  <si>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</si>
  <si>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</si>
  <si>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</si>
  <si>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</si>
  <si>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</si>
  <si>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</si>
  <si>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</si>
  <si>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</si>
  <si>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</si>
  <si>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</si>
  <si>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</si>
  <si>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</si>
  <si>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</si>
  <si>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</si>
  <si>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</si>
  <si>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</si>
  <si>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</si>
  <si>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</si>
  <si>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</si>
  <si>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</si>
  <si>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</si>
  <si>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</si>
  <si>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</si>
  <si>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</si>
  <si>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</si>
  <si>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</si>
  <si>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</si>
  <si>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</si>
  <si>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</si>
  <si>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</si>
  <si>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</si>
  <si>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</si>
  <si>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</si>
  <si>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</si>
  <si>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</si>
  <si>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</si>
  <si>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</si>
  <si>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</si>
  <si>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</si>
  <si>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</si>
  <si>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</si>
  <si>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</si>
  <si>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</si>
  <si>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</si>
  <si>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</si>
  <si>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</si>
  <si>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</si>
  <si>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</si>
  <si>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</si>
  <si>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</si>
  <si>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</si>
  <si>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</si>
  <si>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</si>
  <si>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</si>
  <si>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</si>
  <si>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</si>
  <si>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</si>
  <si>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</si>
  <si>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</si>
  <si>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</si>
  <si>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</si>
  <si>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</si>
  <si>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</si>
  <si>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</si>
  <si>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</si>
  <si>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</si>
  <si>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</si>
  <si>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</si>
  <si>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</si>
  <si>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</si>
  <si>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</si>
  <si>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</si>
  <si>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</si>
  <si>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</si>
  <si>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</si>
  <si>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</si>
  <si>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</si>
  <si>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</si>
  <si>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</si>
  <si>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</si>
  <si>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</si>
  <si>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</si>
  <si>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</si>
  <si>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</si>
  <si>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</si>
  <si>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</si>
  <si>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</si>
  <si>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</si>
  <si>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</si>
  <si>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</si>
  <si>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</si>
  <si>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</si>
  <si>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</si>
  <si>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</si>
  <si>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</si>
  <si>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</si>
  <si>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</si>
  <si>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</si>
  <si>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</si>
  <si>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</si>
  <si>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</si>
  <si>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</si>
  <si>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</si>
  <si>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</si>
  <si>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</si>
  <si>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</si>
  <si>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</si>
  <si>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</si>
  <si>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</si>
  <si>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</si>
  <si>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</si>
  <si>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</si>
  <si>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</si>
  <si>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</si>
  <si>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</si>
  <si>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</si>
  <si>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</si>
  <si>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</si>
  <si>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</si>
  <si>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</si>
  <si>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</si>
  <si>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</si>
  <si>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</si>
  <si>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</si>
  <si>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</si>
  <si>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</si>
  <si>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</si>
  <si>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</si>
  <si>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</si>
  <si>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</si>
  <si>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</si>
  <si>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</si>
  <si>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</si>
  <si>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</si>
  <si>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</si>
  <si>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</si>
  <si>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</si>
  <si>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</si>
  <si>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</si>
  <si>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</si>
  <si>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</si>
  <si>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</si>
  <si>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</si>
  <si>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</si>
  <si>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</si>
  <si>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</si>
  <si>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</si>
  <si>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</si>
  <si>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</si>
  <si>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</si>
  <si>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</si>
  <si>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</si>
  <si>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</si>
  <si>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</si>
  <si>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</si>
  <si>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</si>
  <si>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</si>
  <si>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</si>
  <si>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</si>
  <si>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</si>
  <si>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</si>
  <si>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</si>
  <si>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</si>
  <si>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</si>
  <si>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</si>
  <si>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</si>
  <si>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</si>
  <si>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</si>
  <si>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</si>
  <si>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</si>
  <si>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</si>
  <si>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</si>
  <si>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</si>
  <si>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</si>
  <si>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</si>
  <si>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</si>
  <si>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</si>
  <si>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</si>
  <si>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</si>
  <si>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</si>
  <si>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</si>
  <si>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</si>
  <si>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</si>
  <si>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</si>
  <si>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</si>
  <si>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</si>
  <si>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</si>
  <si>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</si>
  <si>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</si>
  <si>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</si>
  <si>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</si>
  <si>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</si>
  <si>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</si>
  <si>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</si>
  <si>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</si>
  <si>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</si>
  <si>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</si>
  <si>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</si>
  <si>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</si>
  <si>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</si>
  <si>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</si>
  <si>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</si>
  <si>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</si>
  <si>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</si>
  <si>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</si>
  <si>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</si>
  <si>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</si>
  <si>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</si>
  <si>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</si>
  <si>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</si>
  <si>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</si>
  <si>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</si>
  <si>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</si>
  <si>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</si>
  <si>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</si>
  <si>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</si>
  <si>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</si>
  <si>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</si>
  <si>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</si>
  <si>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</si>
  <si>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</si>
  <si>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</si>
  <si>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</si>
  <si>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</si>
  <si>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</si>
  <si>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</si>
  <si>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</si>
  <si>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</si>
  <si>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</si>
  <si>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</si>
  <si>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</si>
  <si>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</si>
  <si>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</si>
  <si>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</si>
  <si>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</si>
  <si>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</si>
  <si>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</si>
  <si>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</si>
  <si>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</si>
  <si>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</si>
  <si>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</si>
  <si>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</si>
  <si>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</si>
  <si>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</si>
  <si>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</si>
  <si>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</si>
  <si>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</si>
  <si>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</si>
  <si>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</si>
  <si>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</si>
  <si>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</si>
  <si>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</si>
  <si>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</si>
  <si>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</si>
  <si>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</si>
  <si>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</si>
  <si>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</si>
  <si>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</si>
  <si>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</si>
  <si>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</si>
  <si>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</si>
  <si>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</si>
  <si>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</si>
  <si>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</si>
  <si>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</si>
  <si>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</si>
  <si>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</si>
  <si>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</si>
  <si>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</si>
  <si>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</si>
  <si>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</si>
  <si>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</si>
  <si>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</si>
  <si>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</si>
  <si>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</si>
  <si>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</si>
  <si>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</si>
  <si>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</si>
  <si>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</si>
  <si>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</si>
  <si>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</si>
  <si>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</si>
  <si>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</si>
  <si>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</si>
  <si>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</si>
  <si>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</si>
  <si>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</si>
  <si>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</si>
  <si>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</si>
  <si>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</si>
  <si>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</si>
  <si>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</si>
  <si>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</si>
  <si>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</si>
  <si>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</si>
  <si>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</si>
  <si>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</si>
  <si>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</si>
  <si>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</si>
  <si>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</si>
  <si>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</si>
  <si>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</si>
  <si>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</si>
  <si>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</si>
  <si>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</si>
  <si>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</si>
  <si>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</si>
  <si>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</si>
  <si>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</si>
  <si>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</si>
  <si>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</si>
  <si>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</si>
  <si>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</si>
  <si>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</si>
  <si>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</si>
  <si>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</si>
  <si>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</si>
  <si>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</si>
  <si>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</si>
  <si>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</si>
  <si>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</si>
  <si>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</si>
  <si>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</si>
  <si>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</si>
  <si>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</si>
  <si>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</si>
  <si>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</si>
  <si>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</si>
  <si>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</si>
  <si>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</si>
  <si>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</si>
  <si>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</si>
  <si>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</si>
  <si>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</si>
  <si>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</si>
  <si>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</si>
  <si>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</si>
  <si>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</si>
  <si>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</si>
  <si>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</si>
  <si>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</si>
  <si>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</si>
  <si>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</si>
  <si>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</si>
  <si>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</si>
  <si>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</si>
  <si>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</si>
  <si>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</si>
  <si>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</si>
  <si>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</si>
  <si>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</si>
  <si>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</si>
  <si>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</si>
  <si>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</si>
  <si>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</si>
  <si>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</si>
  <si>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</si>
  <si>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</si>
  <si>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</si>
  <si>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</si>
  <si>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</si>
  <si>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</si>
  <si>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</si>
  <si>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</si>
  <si>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</si>
  <si>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</si>
  <si>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</si>
  <si>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</si>
  <si>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</si>
  <si>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</si>
  <si>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</si>
  <si>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</si>
  <si>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</si>
  <si>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</si>
  <si>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</si>
  <si>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</si>
  <si>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</si>
  <si>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</si>
  <si>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</si>
  <si>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</si>
  <si>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</si>
  <si>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</si>
  <si>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</si>
  <si>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</si>
  <si>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</si>
  <si>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</si>
  <si>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</si>
  <si>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</si>
  <si>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</si>
  <si>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</si>
  <si>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</si>
  <si>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</si>
  <si>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</si>
  <si>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</si>
  <si>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</si>
  <si>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</si>
  <si>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</si>
  <si>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</si>
  <si>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</si>
  <si>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</si>
  <si>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</si>
  <si>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</si>
  <si>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</si>
  <si>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</si>
  <si>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</si>
  <si>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</si>
  <si>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</si>
  <si>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</si>
  <si>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</si>
  <si>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</si>
  <si>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</si>
  <si>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</si>
  <si>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</si>
  <si>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</si>
  <si>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</si>
  <si>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</si>
  <si>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</si>
  <si>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</si>
  <si>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</si>
  <si>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</si>
  <si>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</si>
  <si>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</si>
  <si>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</si>
  <si>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</si>
  <si>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</si>
  <si>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</si>
  <si>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</si>
  <si>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</si>
  <si>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</si>
  <si>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</si>
  <si>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</si>
  <si>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</si>
  <si>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</si>
  <si>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</si>
  <si>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</si>
  <si>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</si>
  <si>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</si>
  <si>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</si>
  <si>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</si>
  <si>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</si>
  <si>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</si>
  <si>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</si>
  <si>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</si>
  <si>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</si>
  <si>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</si>
  <si>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</si>
  <si>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</si>
  <si>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</si>
  <si>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</si>
  <si>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</si>
  <si>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</si>
  <si>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</si>
  <si>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</si>
  <si>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</si>
  <si>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</si>
  <si>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</si>
  <si>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</si>
  <si>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</si>
  <si>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</si>
  <si>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</si>
  <si>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</si>
  <si>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</si>
  <si>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</si>
  <si>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</si>
  <si>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</si>
  <si>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</si>
  <si>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</si>
  <si>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</si>
  <si>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</si>
  <si>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</si>
  <si>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</si>
  <si>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</si>
  <si>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</si>
  <si>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</si>
  <si>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</si>
  <si>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</si>
  <si>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</si>
  <si>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</si>
  <si>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</si>
  <si>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</si>
  <si>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</si>
  <si>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</si>
  <si>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</si>
  <si>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</si>
  <si>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</si>
  <si>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</si>
  <si>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</si>
  <si>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</si>
  <si>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</si>
  <si>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</si>
  <si>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</si>
  <si>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</si>
  <si>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</si>
  <si>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</si>
  <si>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</si>
  <si>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</si>
  <si>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</si>
  <si>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</si>
  <si>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</si>
  <si>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</si>
  <si>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</si>
  <si>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</si>
  <si>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</si>
  <si>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</si>
  <si>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</si>
  <si>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</si>
  <si>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</si>
  <si>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</si>
  <si>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</si>
  <si>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</si>
  <si>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</si>
  <si>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</si>
  <si>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</si>
  <si>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</si>
  <si>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</si>
  <si>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</si>
  <si>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</si>
  <si>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</si>
  <si>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</si>
  <si>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</si>
  <si>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</si>
  <si>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</si>
  <si>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</si>
  <si>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</si>
  <si>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</si>
  <si>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</si>
  <si>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</si>
  <si>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</si>
  <si>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</si>
  <si>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</si>
  <si>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</si>
  <si>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</si>
  <si>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</si>
  <si>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</si>
  <si>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</si>
  <si>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</si>
  <si>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</si>
  <si>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</si>
  <si>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</si>
  <si>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</si>
  <si>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</si>
  <si>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</si>
  <si>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</si>
  <si>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</si>
  <si>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</si>
  <si>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</si>
  <si>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</si>
  <si>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</si>
  <si>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</si>
  <si>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</si>
  <si>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</si>
  <si>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</si>
  <si>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</si>
  <si>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</si>
  <si>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</si>
  <si>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</si>
  <si>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</si>
  <si>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</si>
  <si>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</si>
  <si>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</si>
  <si>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</si>
  <si>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</si>
  <si>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</si>
  <si>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</si>
  <si>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</si>
  <si>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</si>
  <si>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</si>
  <si>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</si>
  <si>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</si>
  <si>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</si>
  <si>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</si>
  <si>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</si>
  <si>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</si>
  <si>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</si>
  <si>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</si>
  <si>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</si>
  <si>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</si>
  <si>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</si>
  <si>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</si>
  <si>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</si>
  <si>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</si>
  <si>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</si>
  <si>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</si>
  <si>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</si>
  <si>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</si>
  <si>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</si>
  <si>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</si>
  <si>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</si>
  <si>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</si>
  <si>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</si>
  <si>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</si>
  <si>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</si>
  <si>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</si>
  <si>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</si>
  <si>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</si>
  <si>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</si>
  <si>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</si>
  <si>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</si>
  <si>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</si>
  <si>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</si>
  <si>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</si>
  <si>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</si>
  <si>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</si>
  <si>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</si>
  <si>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</si>
  <si>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</si>
  <si>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</si>
  <si>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</si>
  <si>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</si>
  <si>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</si>
  <si>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</si>
  <si>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</si>
  <si>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</si>
  <si>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</si>
  <si>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</si>
  <si>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</si>
  <si>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</si>
  <si>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</si>
  <si>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</si>
  <si>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</si>
  <si>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</si>
  <si>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</si>
  <si>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</si>
  <si>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</si>
  <si>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</si>
  <si>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</si>
  <si>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</si>
  <si>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</si>
  <si>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</si>
  <si>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</si>
  <si>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</si>
  <si>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</si>
  <si>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</si>
  <si>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</si>
  <si>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</si>
  <si>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</si>
  <si>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</si>
  <si>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</si>
  <si>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</si>
  <si>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</si>
  <si>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</si>
  <si>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</si>
  <si>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</si>
  <si>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</si>
  <si>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</si>
  <si>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</si>
  <si>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</si>
  <si>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</si>
  <si>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</si>
  <si>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</si>
  <si>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</si>
  <si>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</si>
  <si>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</si>
  <si>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</si>
  <si>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</si>
  <si>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</si>
  <si>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</si>
  <si>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</si>
  <si>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</si>
  <si>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</si>
  <si>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</si>
  <si>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</si>
  <si>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</si>
  <si>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</si>
  <si>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</si>
  <si>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</si>
  <si>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</si>
  <si>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</si>
  <si>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</si>
  <si>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</si>
  <si>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</si>
  <si>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</si>
  <si>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</si>
  <si>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</si>
  <si>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</si>
  <si>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</si>
  <si>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</si>
  <si>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</si>
  <si>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</si>
  <si>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</si>
  <si>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</si>
  <si>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</si>
  <si>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</si>
  <si>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</si>
  <si>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</si>
  <si>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</si>
  <si>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</si>
  <si>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</si>
  <si>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</si>
  <si>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</si>
  <si>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</si>
  <si>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</si>
  <si>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</si>
  <si>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</si>
  <si>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</si>
  <si>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</si>
  <si>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</si>
  <si>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</si>
  <si>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</si>
  <si>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</si>
  <si>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</si>
  <si>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</si>
  <si>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</si>
  <si>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</si>
  <si>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</si>
  <si>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</si>
  <si>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</si>
  <si>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</si>
  <si>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</si>
  <si>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</si>
  <si>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</si>
  <si>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</si>
  <si>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</si>
  <si>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</si>
  <si>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</si>
  <si>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</si>
  <si>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</si>
  <si>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</si>
  <si>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</si>
  <si>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</si>
  <si>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</si>
  <si>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</si>
  <si>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</si>
  <si>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</si>
  <si>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</si>
  <si>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</si>
  <si>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</si>
  <si>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</si>
  <si>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</si>
  <si>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</si>
  <si>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</si>
  <si>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</si>
  <si>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</si>
  <si>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</si>
  <si>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</si>
  <si>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</si>
  <si>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</si>
  <si>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</si>
  <si>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</si>
  <si>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</si>
  <si>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</si>
  <si>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</si>
  <si>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</si>
  <si>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</si>
  <si>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</si>
  <si>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</si>
  <si>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</si>
  <si>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</si>
  <si>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</si>
  <si>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</si>
  <si>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</si>
  <si>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</si>
  <si>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</si>
  <si>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</si>
  <si>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</si>
  <si>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</si>
  <si>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</si>
  <si>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</si>
  <si>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</si>
  <si>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</si>
  <si>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</si>
  <si>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</si>
  <si>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</si>
  <si>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</si>
  <si>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</si>
  <si>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</si>
  <si>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</si>
  <si>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</si>
  <si>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</si>
  <si>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</si>
  <si>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</si>
  <si>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</si>
  <si>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</si>
  <si>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</si>
  <si>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</si>
  <si>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</si>
  <si>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</si>
  <si>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</si>
  <si>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</si>
  <si>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</si>
  <si>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</si>
  <si>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</si>
  <si>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</si>
  <si>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</si>
  <si>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</si>
  <si>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</si>
  <si>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</si>
  <si>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</si>
  <si>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</si>
  <si>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</si>
  <si>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</si>
  <si>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</si>
  <si>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</si>
  <si>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</si>
  <si>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</si>
  <si>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</si>
  <si>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</si>
  <si>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</si>
  <si>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</si>
  <si>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</si>
  <si>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</si>
  <si>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</si>
  <si>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</si>
  <si>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</si>
  <si>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</si>
  <si>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</si>
  <si>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</si>
  <si>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</si>
  <si>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</si>
  <si>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</si>
  <si>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</si>
  <si>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</si>
  <si>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</si>
  <si>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</si>
  <si>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</si>
  <si>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</si>
  <si>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</si>
  <si>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</si>
  <si>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</si>
  <si>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</si>
  <si>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</si>
  <si>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</si>
  <si>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</si>
  <si>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</si>
  <si>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</si>
  <si>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</si>
  <si>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</si>
  <si>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</si>
  <si>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</si>
  <si>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</si>
  <si>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</si>
  <si>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</si>
  <si>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</si>
  <si>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</si>
  <si>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</si>
  <si>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</si>
  <si>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</si>
  <si>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</si>
  <si>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</si>
  <si>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</si>
  <si>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</si>
  <si>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</si>
  <si>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</si>
  <si>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</si>
  <si>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</si>
  <si>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</si>
  <si>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</si>
  <si>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</si>
  <si>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</si>
  <si>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</si>
  <si>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</si>
  <si>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</si>
  <si>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</si>
  <si>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</si>
  <si>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</si>
  <si>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</si>
  <si>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</si>
  <si>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</si>
  <si>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</si>
  <si>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</si>
  <si>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</si>
  <si>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</si>
  <si>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</si>
  <si>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</si>
  <si>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</si>
  <si>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</si>
  <si>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</si>
  <si>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</si>
  <si>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</si>
  <si>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</si>
  <si>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</si>
  <si>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</si>
  <si>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</si>
  <si>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</si>
  <si>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</si>
  <si>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</si>
  <si>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</si>
  <si>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</si>
  <si>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</si>
  <si>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</si>
  <si>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</si>
  <si>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</si>
  <si>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</si>
  <si>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</si>
  <si>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</si>
  <si>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</si>
  <si>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</si>
  <si>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</si>
  <si>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</si>
  <si>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</si>
  <si>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</si>
  <si>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</si>
  <si>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</si>
  <si>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</si>
  <si>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</si>
  <si>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</si>
  <si>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</si>
  <si>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</si>
  <si>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</si>
  <si>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</si>
  <si>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</si>
  <si>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</si>
  <si>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</si>
  <si>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</si>
  <si>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</si>
  <si>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</si>
  <si>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</si>
  <si>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</si>
  <si>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</si>
  <si>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</si>
  <si>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</si>
  <si>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</si>
  <si>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</si>
  <si>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</si>
  <si>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</si>
  <si>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</si>
  <si>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</si>
  <si>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</si>
  <si>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</si>
  <si>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</si>
  <si>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</si>
  <si>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</si>
  <si>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</si>
  <si>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</si>
  <si>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</si>
  <si>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</si>
  <si>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</si>
  <si>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</si>
  <si>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</si>
  <si>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</si>
  <si>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</si>
  <si>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</si>
  <si>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</si>
  <si>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</si>
  <si>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</si>
  <si>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</si>
  <si>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</si>
  <si>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</si>
  <si>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</si>
  <si>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</si>
  <si>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</si>
  <si>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</si>
  <si>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</si>
  <si>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</si>
  <si>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</si>
  <si>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</si>
  <si>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</si>
  <si>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</si>
  <si>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</si>
  <si>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</si>
  <si>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</si>
  <si>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</si>
  <si>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</si>
  <si>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</si>
  <si>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</si>
  <si>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</si>
  <si>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</si>
  <si>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</si>
  <si>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</si>
  <si>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</si>
  <si>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</si>
  <si>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</si>
  <si>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</si>
  <si>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</si>
  <si>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</si>
  <si>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</si>
  <si>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</si>
  <si>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</si>
  <si>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</si>
  <si>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</si>
  <si>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</si>
  <si>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</si>
  <si>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</si>
  <si>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</si>
  <si>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</si>
  <si>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</si>
  <si>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</si>
  <si>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</si>
  <si>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</si>
  <si>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</si>
  <si>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</si>
  <si>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</si>
  <si>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</si>
  <si>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</si>
  <si>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</si>
  <si>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</si>
  <si>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</si>
  <si>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</si>
  <si>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</si>
  <si>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</si>
  <si>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</si>
  <si>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</si>
  <si>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</si>
  <si>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</si>
  <si>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</si>
  <si>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</si>
  <si>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</si>
  <si>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</si>
  <si>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</si>
  <si>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</si>
  <si>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</si>
  <si>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</si>
  <si>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</si>
  <si>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</si>
  <si>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</si>
  <si>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</si>
  <si>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</si>
  <si>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</si>
  <si>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</si>
  <si>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</si>
  <si>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</si>
  <si>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</si>
  <si>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</si>
  <si>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</si>
  <si>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</si>
  <si>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</si>
  <si>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</si>
  <si>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</si>
  <si>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</si>
  <si>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</si>
  <si>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</si>
  <si>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</si>
  <si>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</si>
  <si>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</si>
  <si>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</si>
  <si>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</si>
  <si>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</si>
  <si>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</si>
  <si>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</si>
  <si>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</si>
  <si>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</si>
  <si>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</si>
  <si>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</si>
  <si>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</si>
  <si>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</si>
  <si>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</si>
  <si>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</si>
  <si>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</si>
  <si>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</si>
  <si>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</si>
  <si>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</si>
  <si>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</si>
  <si>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</si>
  <si>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</si>
  <si>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</si>
  <si>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</si>
  <si>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</si>
  <si>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</si>
  <si>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</si>
  <si>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</si>
  <si>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</si>
  <si>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</si>
  <si>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</si>
  <si>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</si>
  <si>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</si>
  <si>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</si>
  <si>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</si>
  <si>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</si>
  <si>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</si>
  <si>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</si>
  <si>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</si>
  <si>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</si>
  <si>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</si>
  <si>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</si>
  <si>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</si>
  <si>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</si>
  <si>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</si>
  <si>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</si>
  <si>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</si>
  <si>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</si>
  <si>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</si>
  <si>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</si>
  <si>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</si>
  <si>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</si>
  <si>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</si>
  <si>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</si>
  <si>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</si>
  <si>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</si>
  <si>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</si>
  <si>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</si>
  <si>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</si>
  <si>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</si>
  <si>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</si>
  <si>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</si>
  <si>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</si>
  <si>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</si>
  <si>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</si>
  <si>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</si>
  <si>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</si>
  <si>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</si>
  <si>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</si>
  <si>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</si>
  <si>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</si>
  <si>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</si>
  <si>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</si>
  <si>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</si>
  <si>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</si>
  <si>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</si>
  <si>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</si>
  <si>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</si>
  <si>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</si>
  <si>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</si>
  <si>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</si>
  <si>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</si>
  <si>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</si>
  <si>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</si>
  <si>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</si>
  <si>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</si>
  <si>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</si>
  <si>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</si>
  <si>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</si>
  <si>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</si>
  <si>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</si>
  <si>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</si>
  <si>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</si>
  <si>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</si>
  <si>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</si>
  <si>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</si>
  <si>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</si>
  <si>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</si>
  <si>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</si>
  <si>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</si>
  <si>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</si>
  <si>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</si>
  <si>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</si>
  <si>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</si>
  <si>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</si>
  <si>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</si>
  <si>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</si>
  <si>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</si>
  <si>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</si>
  <si>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</si>
  <si>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</si>
  <si>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</si>
  <si>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</si>
  <si>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</si>
  <si>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</si>
  <si>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</si>
  <si>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</si>
  <si>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</si>
  <si>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</si>
  <si>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</si>
  <si>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</si>
  <si>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</si>
  <si>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</si>
  <si>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</si>
  <si>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</si>
  <si>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</si>
  <si>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</si>
  <si>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</si>
  <si>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</si>
  <si>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</si>
  <si>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</si>
  <si>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</si>
  <si>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</si>
  <si>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</si>
  <si>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</si>
  <si>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</si>
  <si>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</si>
  <si>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</si>
  <si>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</si>
  <si>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</si>
  <si>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</si>
  <si>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</si>
  <si>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</si>
  <si>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</si>
  <si>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</si>
  <si>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</si>
  <si>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</si>
  <si>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</si>
  <si>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</si>
  <si>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</si>
  <si>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</si>
  <si>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</si>
  <si>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</si>
  <si>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</si>
  <si>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</si>
  <si>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</si>
  <si>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</si>
  <si>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</si>
  <si>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</si>
  <si>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</si>
  <si>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</si>
  <si>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</si>
  <si>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</si>
  <si>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</si>
  <si>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</si>
  <si>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</si>
  <si>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</si>
  <si>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</si>
  <si>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</si>
  <si>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</si>
  <si>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</si>
  <si>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</si>
  <si>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</si>
  <si>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</si>
  <si>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</si>
  <si>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</si>
  <si>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</si>
  <si>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</si>
  <si>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</si>
  <si>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</si>
  <si>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</si>
  <si>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</si>
  <si>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</si>
  <si>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</si>
  <si>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</si>
  <si>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</si>
  <si>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</si>
  <si>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</si>
  <si>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</si>
  <si>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</si>
  <si>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</si>
  <si>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</si>
  <si>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</si>
  <si>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</si>
  <si>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</si>
  <si>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</si>
  <si>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</si>
  <si>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</si>
  <si>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</si>
  <si>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</si>
  <si>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</si>
  <si>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</si>
  <si>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</si>
  <si>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</si>
  <si>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</si>
  <si>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</si>
  <si>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</si>
  <si>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</si>
  <si>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</si>
  <si>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</si>
  <si>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</si>
  <si>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</si>
  <si>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</si>
  <si>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</si>
  <si>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</si>
  <si>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</si>
  <si>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</si>
  <si>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</si>
  <si>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</si>
  <si>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</si>
  <si>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</si>
  <si>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</si>
  <si>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</si>
  <si>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</si>
  <si>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</si>
  <si>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</si>
  <si>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</si>
  <si>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</si>
  <si>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</si>
  <si>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</si>
  <si>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</si>
  <si>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</si>
  <si>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</si>
  <si>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</si>
  <si>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</si>
  <si>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</si>
  <si>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</si>
  <si>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</si>
  <si>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</si>
  <si>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</si>
  <si>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</si>
  <si>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</si>
  <si>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</si>
  <si>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</si>
  <si>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</si>
  <si>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</si>
  <si>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</si>
  <si>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</si>
  <si>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</si>
  <si>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</si>
  <si>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</si>
  <si>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</si>
  <si>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</si>
  <si>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</si>
  <si>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</si>
  <si>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</si>
  <si>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</si>
  <si>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</si>
  <si>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</si>
  <si>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</si>
  <si>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</si>
  <si>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</si>
  <si>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</si>
  <si>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</si>
  <si>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</si>
  <si>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</si>
  <si>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</si>
  <si>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</si>
  <si>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</si>
  <si>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</si>
  <si>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</si>
  <si>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</si>
  <si>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</si>
  <si>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</si>
  <si>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</si>
  <si>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</si>
  <si>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</si>
  <si>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</si>
  <si>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</si>
  <si>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</si>
  <si>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</si>
  <si>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</si>
  <si>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</si>
  <si>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</si>
  <si>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</si>
  <si>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</si>
  <si>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</si>
  <si>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</si>
  <si>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</si>
  <si>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</si>
  <si>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</si>
  <si>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</si>
  <si>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</si>
  <si>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</si>
  <si>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</si>
  <si>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</si>
  <si>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</si>
  <si>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</si>
  <si>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</si>
  <si>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</si>
  <si>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</si>
  <si>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</si>
  <si>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</si>
  <si>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</si>
  <si>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</si>
  <si>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</si>
  <si>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</si>
  <si>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</si>
  <si>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</si>
  <si>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</si>
  <si>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</si>
  <si>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</si>
  <si>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</si>
  <si>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</si>
  <si>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</si>
  <si>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</si>
  <si>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</si>
  <si>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</si>
  <si>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</si>
  <si>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</si>
  <si>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</si>
  <si>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</si>
  <si>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</si>
  <si>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</si>
  <si>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</si>
  <si>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</si>
  <si>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</si>
  <si>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</si>
  <si>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</si>
  <si>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</si>
  <si>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</si>
  <si>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</si>
  <si>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</si>
  <si>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</si>
  <si>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</si>
  <si>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</si>
  <si>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</si>
  <si>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</si>
  <si>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</si>
  <si>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</si>
  <si>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</si>
  <si>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</si>
  <si>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</si>
  <si>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</si>
  <si>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</si>
  <si>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</si>
  <si>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</si>
  <si>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</si>
  <si>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</si>
  <si>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</si>
  <si>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</si>
  <si>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</si>
  <si>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</si>
  <si>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</si>
  <si>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</si>
  <si>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</si>
  <si>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</si>
  <si>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</si>
  <si>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</si>
  <si>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</si>
  <si>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</si>
  <si>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</si>
  <si>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</si>
  <si>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</si>
  <si>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</si>
  <si>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</si>
  <si>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</si>
  <si>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</si>
  <si>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</si>
  <si>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</si>
  <si>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</si>
  <si>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</si>
  <si>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</si>
  <si>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</si>
  <si>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</si>
  <si>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</si>
  <si>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</si>
  <si>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</si>
  <si>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</si>
  <si>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</si>
  <si>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</si>
  <si>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</si>
  <si>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</si>
  <si>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</si>
  <si>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</si>
  <si>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</si>
  <si>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</si>
  <si>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</si>
  <si>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</si>
  <si>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</si>
  <si>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</si>
  <si>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</si>
  <si>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</si>
  <si>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</si>
  <si>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</si>
  <si>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</si>
  <si>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</si>
  <si>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</si>
  <si>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</si>
  <si>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</si>
  <si>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</si>
  <si>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</si>
  <si>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</si>
  <si>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</si>
  <si>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</si>
  <si>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</si>
  <si>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</si>
  <si>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</si>
  <si>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</si>
  <si>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</si>
  <si>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</si>
  <si>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</si>
  <si>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</si>
  <si>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</si>
  <si>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</si>
  <si>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</si>
  <si>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</si>
  <si>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</si>
  <si>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</si>
  <si>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</si>
  <si>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</si>
  <si>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</si>
  <si>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</si>
  <si>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</si>
  <si>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</si>
  <si>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</si>
  <si>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</si>
  <si>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</si>
  <si>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</si>
  <si>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</si>
  <si>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</si>
  <si>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</si>
  <si>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</si>
  <si>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</si>
  <si>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</si>
  <si>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</si>
  <si>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</si>
  <si>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</si>
  <si>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</si>
  <si>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</si>
  <si>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</si>
  <si>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</si>
  <si>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</si>
  <si>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</si>
  <si>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</si>
  <si>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</si>
  <si>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</si>
  <si>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</si>
  <si>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</si>
  <si>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</si>
  <si>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</si>
  <si>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</si>
  <si>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</si>
  <si>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</si>
  <si>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</si>
  <si>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</si>
  <si>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</si>
  <si>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</si>
  <si>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</si>
  <si>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</si>
  <si>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</si>
  <si>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</si>
  <si>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</si>
  <si>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</si>
  <si>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</si>
  <si>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</si>
  <si>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</si>
  <si>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</si>
  <si>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</si>
  <si>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</si>
  <si>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</si>
  <si>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</si>
  <si>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</si>
  <si>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</si>
  <si>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</si>
  <si>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</si>
  <si>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</si>
  <si>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</si>
  <si>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</si>
  <si>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</si>
  <si>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</si>
  <si>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</si>
  <si>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</si>
  <si>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</si>
  <si>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</si>
  <si>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</si>
  <si>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</si>
  <si>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</si>
  <si>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</si>
  <si>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</si>
  <si>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</si>
  <si>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</si>
  <si>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</si>
  <si>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</si>
  <si>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</si>
  <si>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</si>
  <si>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</si>
  <si>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</si>
  <si>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</si>
  <si>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</si>
  <si>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</si>
  <si>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</si>
  <si>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</si>
  <si>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</si>
  <si>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</si>
  <si>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</si>
  <si>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</si>
  <si>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</si>
  <si>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</si>
  <si>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</si>
  <si>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</si>
  <si>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</si>
  <si>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</si>
  <si>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</si>
  <si>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</si>
  <si>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</si>
  <si>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</si>
  <si>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</si>
  <si>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</si>
  <si>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</si>
  <si>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</si>
  <si>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</si>
  <si>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</si>
  <si>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</si>
  <si>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</si>
  <si>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</si>
  <si>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</si>
  <si>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</si>
  <si>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</si>
  <si>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</si>
  <si>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</si>
  <si>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</si>
  <si>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</si>
  <si>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</si>
  <si>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</si>
  <si>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</si>
  <si>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</si>
  <si>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</si>
  <si>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</si>
  <si>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</si>
  <si>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</si>
  <si>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</si>
  <si>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</si>
  <si>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</si>
  <si>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</si>
  <si>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</si>
  <si>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</si>
  <si>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</si>
  <si>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</si>
  <si>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</si>
  <si>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</si>
  <si>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</si>
  <si>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</si>
  <si>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</si>
  <si>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</si>
  <si>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</si>
  <si>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</si>
  <si>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</si>
  <si>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</si>
  <si>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</si>
  <si>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</si>
  <si>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</si>
  <si>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</si>
  <si>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</si>
  <si>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</si>
  <si>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</si>
  <si>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</si>
  <si>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</si>
  <si>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</si>
  <si>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</si>
  <si>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</si>
  <si>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</si>
  <si>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</si>
  <si>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</si>
  <si>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</si>
  <si>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</si>
  <si>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</si>
  <si>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</si>
  <si>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</si>
  <si>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</si>
  <si>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</si>
  <si>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</si>
  <si>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</si>
  <si>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</si>
  <si>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</si>
  <si>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</si>
  <si>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</si>
  <si>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</si>
  <si>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</si>
  <si>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</si>
  <si>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</si>
  <si>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</si>
  <si>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</si>
  <si>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</si>
  <si>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</si>
  <si>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</si>
  <si>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</si>
  <si>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</si>
  <si>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</si>
  <si>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</si>
  <si>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</si>
  <si>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</si>
  <si>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</si>
  <si>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</si>
  <si>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</si>
  <si>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</si>
  <si>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</si>
  <si>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</si>
  <si>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</si>
  <si>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</si>
  <si>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</si>
  <si>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</si>
  <si>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</si>
  <si>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</si>
  <si>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</si>
  <si>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</si>
  <si>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</si>
  <si>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</si>
  <si>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</si>
  <si>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</si>
  <si>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</si>
  <si>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</si>
  <si>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</si>
  <si>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</si>
  <si>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</si>
  <si>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</si>
  <si>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</si>
  <si>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</si>
  <si>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</si>
  <si>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</si>
  <si>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</si>
  <si>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</si>
  <si>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</si>
  <si>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</si>
  <si>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</si>
  <si>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</si>
  <si>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</si>
  <si>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</si>
  <si>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</si>
  <si>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</si>
  <si>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</si>
  <si>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</si>
  <si>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</si>
  <si>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</si>
  <si>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</si>
  <si>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</si>
  <si>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</si>
  <si>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</si>
  <si>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</si>
  <si>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</si>
  <si>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</si>
  <si>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</si>
  <si>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</si>
  <si>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</si>
  <si>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</si>
  <si>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</si>
  <si>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</si>
  <si>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</si>
  <si>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</si>
  <si>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</si>
  <si>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</si>
  <si>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</si>
  <si>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</si>
  <si>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</si>
  <si>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</si>
  <si>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</si>
  <si>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</si>
  <si>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</si>
  <si>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</si>
  <si>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</si>
  <si>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</si>
  <si>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</si>
  <si>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</si>
  <si>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</si>
  <si>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</si>
  <si>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</si>
  <si>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</si>
  <si>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</si>
  <si>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</si>
  <si>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</si>
  <si>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</si>
  <si>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</si>
  <si>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</si>
  <si>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</si>
  <si>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</si>
  <si>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</si>
  <si>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</si>
  <si>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</si>
  <si>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</si>
  <si>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</si>
  <si>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</si>
  <si>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</si>
  <si>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</si>
  <si>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</si>
  <si>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</si>
  <si>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</si>
  <si>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</si>
  <si>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</si>
  <si>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</si>
  <si>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</si>
  <si>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</si>
  <si>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</si>
  <si>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</si>
  <si>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</si>
  <si>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</si>
  <si>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</si>
  <si>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</si>
  <si>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</si>
  <si>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</si>
  <si>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</si>
  <si>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</si>
  <si>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</si>
  <si>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</si>
  <si>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</si>
  <si>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</si>
  <si>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</si>
  <si>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</si>
  <si>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</si>
  <si>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</si>
  <si>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</si>
  <si>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</si>
  <si>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</si>
  <si>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</si>
  <si>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</si>
  <si>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</si>
  <si>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</si>
  <si>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</si>
  <si>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</si>
  <si>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</si>
  <si>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</si>
  <si>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</si>
  <si>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</si>
  <si>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</si>
  <si>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</si>
  <si>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</si>
  <si>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</si>
  <si>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</si>
  <si>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</si>
  <si>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</si>
  <si>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</si>
  <si>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</si>
  <si>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</si>
  <si>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</si>
  <si>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</si>
  <si>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</si>
  <si>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</si>
  <si>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</si>
  <si>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</si>
  <si>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</si>
  <si>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</si>
  <si>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</si>
  <si>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</si>
  <si>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</si>
  <si>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</si>
  <si>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</si>
  <si>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</si>
  <si>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</si>
  <si>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</si>
  <si>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</si>
  <si>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</si>
  <si>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</si>
  <si>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</si>
  <si>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</si>
  <si>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</si>
  <si>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</si>
  <si>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</si>
  <si>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</si>
  <si>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</si>
  <si>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</si>
  <si>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</si>
  <si>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</si>
  <si>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</si>
  <si>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</si>
  <si>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</si>
  <si>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</si>
  <si>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</si>
  <si>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</si>
  <si>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</si>
  <si>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</si>
  <si>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</si>
  <si>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</si>
  <si>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</si>
  <si>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</si>
  <si>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</si>
  <si>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</si>
  <si>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</si>
  <si>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</si>
  <si>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</si>
  <si>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</si>
  <si>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</si>
  <si>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</si>
  <si>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</si>
  <si>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</si>
  <si>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</si>
  <si>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</si>
  <si>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</si>
  <si>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</si>
  <si>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</si>
  <si>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</si>
  <si>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</si>
  <si>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</si>
  <si>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</si>
  <si>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</si>
  <si>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</si>
  <si>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</si>
  <si>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</si>
  <si>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</si>
  <si>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</si>
  <si>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</si>
  <si>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</si>
  <si>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</si>
  <si>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</si>
  <si>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</si>
  <si>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</si>
  <si>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</si>
  <si>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</si>
  <si>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</si>
  <si>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</si>
  <si>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</si>
  <si>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</si>
  <si>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</si>
  <si>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</si>
  <si>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</si>
  <si>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</si>
  <si>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</si>
  <si>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</si>
  <si>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</si>
  <si>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</si>
  <si>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</si>
  <si>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</si>
  <si>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</si>
  <si>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</si>
  <si>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</si>
  <si>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</si>
  <si>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</si>
  <si>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</si>
  <si>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</si>
  <si>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</si>
  <si>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</si>
  <si>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</si>
  <si>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</si>
  <si>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</si>
  <si>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</si>
  <si>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</si>
  <si>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</si>
  <si>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</si>
  <si>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</si>
  <si>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</si>
  <si>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</si>
  <si>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</si>
  <si>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</si>
  <si>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</si>
  <si>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</si>
  <si>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</si>
  <si>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</si>
  <si>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</si>
  <si>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</si>
  <si>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</si>
  <si>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</si>
  <si>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</si>
  <si>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</si>
  <si>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</si>
  <si>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</si>
  <si>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</si>
  <si>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</si>
  <si>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</si>
  <si>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</si>
  <si>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</si>
  <si>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</si>
  <si>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</si>
  <si>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</si>
  <si>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</si>
  <si>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</si>
  <si>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</si>
  <si>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</si>
  <si>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</si>
  <si>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</si>
  <si>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</si>
  <si>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</si>
  <si>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</si>
  <si>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</si>
  <si>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</si>
  <si>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</si>
  <si>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</si>
  <si>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</si>
  <si>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</si>
  <si>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</si>
  <si>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</si>
  <si>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</si>
  <si>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</si>
  <si>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</si>
  <si>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</si>
  <si>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</si>
  <si>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</si>
  <si>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</si>
  <si>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</si>
  <si>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</si>
  <si>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</si>
  <si>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</si>
  <si>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</si>
  <si>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</si>
  <si>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</si>
  <si>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</si>
  <si>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</si>
  <si>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</si>
  <si>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</si>
  <si>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</si>
  <si>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</si>
  <si>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</si>
  <si>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</si>
  <si>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</si>
  <si>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</si>
  <si>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</si>
  <si>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</si>
  <si>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</si>
  <si>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</si>
  <si>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</si>
  <si>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</si>
  <si>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</si>
  <si>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</si>
  <si>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</si>
  <si>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</si>
  <si>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</si>
  <si>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</si>
  <si>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</si>
  <si>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</si>
  <si>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</si>
  <si>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</si>
  <si>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</si>
  <si>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</si>
  <si>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</si>
  <si>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</si>
  <si>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</si>
  <si>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</si>
  <si>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</si>
  <si>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</si>
  <si>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</si>
  <si>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</si>
  <si>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</si>
  <si>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</si>
  <si>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</si>
  <si>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</si>
  <si>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</si>
  <si>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</si>
  <si>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</si>
  <si>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</si>
  <si>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</si>
  <si>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</si>
  <si>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</si>
  <si>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</si>
  <si>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</si>
  <si>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</si>
  <si>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</si>
  <si>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</si>
  <si>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</si>
  <si>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</si>
  <si>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</si>
  <si>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</si>
  <si>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</si>
  <si>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</si>
  <si>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</si>
  <si>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</si>
  <si>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</si>
  <si>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</si>
  <si>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</si>
  <si>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</si>
  <si>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</si>
  <si>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</si>
  <si>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</si>
  <si>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</si>
  <si>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</si>
  <si>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</si>
  <si>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</si>
  <si>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</si>
  <si>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</si>
  <si>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</si>
  <si>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</si>
  <si>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</si>
  <si>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</si>
  <si>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</si>
  <si>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</si>
  <si>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</si>
  <si>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</si>
  <si>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</si>
  <si>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</si>
  <si>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</si>
  <si>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</si>
  <si>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</si>
  <si>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</si>
  <si>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</si>
  <si>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</si>
  <si>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</si>
  <si>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</si>
  <si>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</si>
  <si>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</si>
  <si>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</si>
  <si>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</si>
  <si>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</si>
  <si>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</si>
  <si>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</si>
  <si>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</si>
  <si>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</si>
  <si>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</si>
  <si>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</si>
  <si>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</si>
  <si>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</si>
  <si>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</si>
  <si>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</si>
  <si>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</si>
  <si>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</si>
  <si>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</si>
  <si>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</si>
  <si>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</si>
  <si>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</si>
  <si>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</si>
  <si>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</si>
  <si>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</si>
  <si>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</si>
  <si>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</si>
  <si>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</si>
  <si>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</si>
  <si>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</si>
  <si>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</si>
  <si>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</si>
  <si>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</si>
  <si>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</si>
  <si>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</si>
  <si>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</si>
  <si>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</si>
  <si>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</si>
  <si>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</si>
  <si>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</si>
  <si>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</si>
  <si>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</si>
  <si>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</si>
  <si>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</si>
  <si>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</si>
  <si>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</si>
  <si>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</si>
  <si>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</si>
  <si>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</si>
  <si>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</si>
  <si>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</si>
  <si>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</si>
  <si>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</si>
  <si>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</si>
  <si>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</si>
  <si>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</si>
  <si>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</si>
  <si>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</si>
  <si>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</si>
  <si>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</si>
  <si>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</si>
  <si>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</si>
  <si>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</si>
  <si>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</si>
  <si>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</si>
  <si>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</si>
  <si>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</si>
  <si>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</si>
  <si>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</si>
  <si>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</si>
  <si>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</si>
  <si>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</si>
  <si>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</si>
  <si>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</si>
  <si>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</si>
  <si>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</si>
  <si>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</si>
  <si>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</si>
  <si>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</si>
  <si>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</si>
  <si>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</si>
  <si>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</si>
  <si>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</si>
  <si>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</si>
  <si>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</si>
  <si>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</si>
  <si>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</si>
  <si>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</si>
  <si>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</si>
  <si>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</si>
  <si>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</si>
  <si>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</si>
  <si>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</si>
  <si>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</si>
  <si>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</si>
  <si>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</si>
  <si>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</si>
  <si>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</si>
  <si>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</si>
  <si>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</si>
  <si>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</si>
  <si>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</si>
  <si>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</si>
  <si>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</si>
  <si>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</si>
  <si>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</si>
  <si>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</si>
  <si>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</si>
  <si>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</si>
  <si>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</si>
  <si>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</si>
  <si>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</si>
  <si>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</si>
  <si>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</si>
  <si>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</si>
  <si>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</si>
  <si>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</si>
  <si>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</si>
  <si>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</si>
  <si>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</si>
  <si>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</si>
  <si>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</si>
  <si>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</si>
  <si>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</si>
  <si>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</si>
  <si>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</si>
  <si>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</si>
  <si>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</si>
  <si>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</si>
  <si>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</si>
  <si>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</si>
  <si>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</si>
  <si>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</si>
  <si>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</si>
  <si>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</si>
  <si>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</si>
  <si>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</si>
  <si>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</si>
  <si>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</si>
  <si>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</si>
  <si>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</si>
  <si>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</si>
  <si>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</si>
  <si>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</si>
  <si>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</si>
  <si>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</si>
  <si>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</si>
  <si>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</si>
  <si>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</si>
  <si>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</si>
  <si>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</si>
  <si>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</si>
  <si>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</si>
  <si>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</si>
  <si>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</si>
  <si>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</si>
  <si>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</si>
  <si>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</si>
  <si>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</si>
  <si>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</si>
  <si>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</si>
  <si>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</si>
  <si>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</si>
  <si>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</si>
  <si>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</si>
  <si>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</si>
  <si>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</si>
  <si>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</si>
  <si>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</si>
  <si>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</si>
  <si>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</si>
  <si>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</si>
  <si>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</si>
  <si>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</si>
  <si>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</si>
  <si>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</si>
  <si>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</si>
  <si>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</si>
  <si>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</si>
  <si>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</si>
  <si>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</si>
  <si>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</si>
  <si>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</si>
  <si>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</si>
  <si>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</si>
  <si>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</si>
  <si>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</si>
  <si>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</si>
  <si>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</si>
  <si>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</si>
  <si>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</si>
  <si>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</si>
  <si>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</si>
  <si>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</si>
  <si>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</si>
  <si>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</si>
  <si>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</si>
  <si>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</si>
  <si>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</si>
  <si>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</si>
  <si>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</si>
  <si>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</si>
  <si>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</si>
  <si>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</si>
  <si>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</si>
  <si>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</si>
  <si>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</si>
  <si>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</si>
  <si>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</si>
  <si>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</si>
  <si>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</si>
  <si>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</si>
  <si>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</si>
  <si>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</si>
  <si>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</si>
  <si>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</si>
  <si>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</si>
  <si>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</si>
  <si>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</si>
  <si>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</si>
  <si>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</si>
  <si>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</si>
  <si>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</si>
  <si>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</si>
  <si>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</si>
  <si>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</si>
  <si>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</si>
  <si>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</si>
  <si>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</si>
  <si>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</si>
  <si>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</si>
  <si>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</si>
  <si>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</si>
  <si>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</si>
  <si>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</si>
  <si>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</si>
  <si>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</si>
  <si>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</si>
  <si>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</si>
  <si>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</si>
  <si>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</si>
  <si>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</si>
  <si>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</si>
  <si>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</si>
  <si>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</si>
  <si>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</si>
  <si>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</si>
  <si>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</si>
  <si>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</si>
  <si>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</si>
  <si>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</si>
  <si>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</si>
  <si>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</si>
  <si>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</si>
  <si>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</si>
  <si>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</si>
  <si>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</si>
  <si>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</si>
  <si>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</si>
  <si>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</si>
  <si>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</si>
  <si>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</si>
  <si>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</si>
  <si>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</si>
  <si>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</si>
  <si>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</si>
  <si>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</si>
  <si>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</si>
  <si>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</si>
  <si>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</si>
  <si>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</si>
  <si>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</si>
  <si>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</si>
  <si>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</si>
  <si>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</si>
  <si>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</si>
  <si>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</si>
  <si>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</si>
  <si>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</si>
  <si>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</si>
  <si>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</si>
  <si>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</si>
  <si>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</si>
  <si>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</si>
  <si>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</si>
  <si>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</si>
  <si>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</si>
  <si>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</si>
  <si>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</si>
  <si>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</si>
  <si>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</si>
  <si>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</si>
  <si>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</si>
  <si>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</si>
  <si>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</si>
  <si>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</si>
  <si>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</si>
  <si>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</si>
  <si>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</si>
  <si>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</si>
  <si>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</si>
  <si>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</si>
  <si>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</si>
  <si>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</si>
  <si>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</si>
  <si>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</si>
  <si>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</si>
  <si>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</si>
  <si>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</si>
  <si>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</si>
  <si>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</si>
  <si>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</si>
  <si>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</si>
  <si>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</si>
  <si>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</si>
  <si>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</si>
  <si>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</si>
  <si>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</si>
  <si>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</si>
  <si>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</si>
  <si>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</si>
  <si>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</si>
  <si>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</si>
  <si>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</si>
  <si>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</si>
  <si>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</si>
  <si>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</si>
  <si>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</si>
  <si>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</si>
  <si>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</si>
  <si>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</si>
  <si>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</si>
  <si>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</si>
  <si>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</si>
  <si>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</si>
  <si>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</si>
  <si>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</si>
  <si>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</si>
  <si>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</si>
  <si>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</si>
  <si>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</si>
  <si>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</si>
  <si>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</si>
  <si>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</si>
  <si>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</si>
  <si>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</si>
  <si>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</si>
  <si>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</si>
  <si>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</si>
  <si>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</si>
  <si>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</si>
  <si>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</si>
  <si>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</si>
  <si>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</si>
  <si>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</si>
  <si>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</si>
  <si>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</si>
  <si>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</si>
  <si>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</si>
  <si>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</si>
  <si>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</si>
  <si>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</si>
  <si>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</si>
  <si>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</si>
  <si>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</si>
  <si>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</si>
  <si>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</si>
  <si>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</si>
  <si>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</si>
  <si>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</si>
  <si>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</si>
  <si>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</si>
  <si>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</si>
  <si>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</si>
  <si>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</si>
  <si>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</si>
  <si>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</si>
  <si>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</si>
  <si>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</si>
  <si>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</si>
  <si>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</si>
  <si>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</si>
  <si>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</si>
  <si>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</si>
  <si>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</si>
  <si>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</si>
  <si>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</si>
  <si>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</si>
  <si>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</si>
  <si>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</si>
  <si>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</si>
  <si>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</si>
  <si>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</si>
  <si>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</si>
  <si>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</si>
  <si>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</si>
  <si>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</si>
  <si>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</si>
  <si>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</si>
  <si>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</si>
  <si>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</si>
  <si>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</si>
  <si>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</si>
  <si>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</si>
  <si>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</si>
  <si>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</si>
  <si>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</si>
  <si>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</si>
  <si>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</si>
  <si>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</si>
  <si>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</si>
  <si>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</si>
  <si>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</si>
  <si>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</si>
  <si>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</si>
  <si>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</si>
  <si>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</si>
  <si>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</si>
  <si>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</si>
  <si>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</si>
  <si>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</si>
  <si>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</si>
  <si>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</si>
  <si>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</si>
  <si>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</si>
  <si>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</si>
  <si>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</si>
  <si>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</si>
  <si>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</si>
  <si>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</si>
  <si>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</si>
  <si>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</si>
  <si>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</si>
  <si>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</si>
  <si>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</si>
  <si>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</si>
  <si>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</si>
  <si>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</si>
  <si>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</si>
  <si>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</si>
  <si>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</si>
  <si>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</si>
  <si>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</si>
  <si>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</si>
  <si>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</si>
  <si>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</si>
  <si>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</si>
  <si>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</si>
  <si>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</si>
  <si>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</si>
  <si>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</si>
  <si>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</si>
  <si>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</si>
  <si>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</si>
  <si>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</si>
  <si>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</si>
  <si>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</si>
  <si>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</si>
  <si>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</si>
  <si>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</si>
  <si>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</si>
  <si>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</si>
  <si>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</si>
  <si>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</si>
  <si>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</si>
  <si>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</si>
  <si>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</si>
  <si>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</si>
  <si>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</si>
  <si>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</si>
  <si>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</si>
  <si>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</si>
  <si>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</si>
  <si>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</si>
  <si>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</si>
  <si>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</si>
  <si>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</si>
  <si>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</si>
  <si>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</si>
  <si>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</si>
  <si>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</si>
  <si>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</si>
  <si>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</si>
  <si>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</si>
  <si>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</si>
  <si>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</si>
  <si>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</si>
  <si>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</si>
  <si>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</si>
  <si>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</si>
  <si>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</si>
  <si>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</si>
  <si>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</si>
  <si>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</si>
  <si>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</si>
  <si>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</si>
  <si>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</si>
  <si>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</si>
  <si>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</si>
  <si>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</si>
  <si>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</si>
  <si>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</si>
  <si>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</si>
  <si>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</si>
  <si>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</si>
  <si>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</si>
  <si>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</si>
  <si>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</si>
  <si>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</si>
  <si>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</si>
  <si>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</si>
  <si>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</si>
  <si>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</si>
  <si>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</si>
  <si>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</si>
  <si>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</si>
  <si>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</si>
  <si>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</si>
  <si>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</si>
  <si>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</si>
  <si>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</si>
  <si>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</si>
  <si>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</si>
  <si>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</si>
  <si>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</si>
  <si>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</si>
  <si>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</si>
  <si>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</si>
  <si>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</si>
  <si>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</si>
  <si>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</si>
  <si>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</si>
  <si>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</si>
  <si>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</si>
  <si>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</si>
  <si>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</si>
  <si>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</si>
  <si>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</si>
  <si>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</si>
  <si>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</si>
  <si>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</si>
  <si>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</si>
  <si>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</si>
  <si>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</si>
  <si>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</si>
  <si>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</si>
  <si>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</si>
  <si>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</si>
  <si>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</si>
  <si>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</si>
  <si>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</si>
  <si>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</si>
  <si>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</si>
  <si>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</si>
  <si>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</si>
  <si>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</si>
  <si>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</si>
  <si>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</si>
  <si>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</si>
  <si>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</si>
  <si>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</si>
  <si>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</si>
  <si>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</si>
  <si>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</si>
  <si>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</si>
  <si>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</si>
  <si>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</si>
  <si>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</si>
  <si>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</si>
  <si>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</si>
  <si>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</si>
  <si>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</si>
  <si>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</si>
  <si>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</si>
  <si>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</si>
  <si>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</si>
  <si>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</si>
  <si>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</si>
  <si>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</si>
  <si>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</si>
  <si>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</si>
  <si>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</si>
  <si>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</si>
  <si>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</si>
  <si>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</si>
  <si>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</si>
  <si>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</si>
  <si>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</si>
  <si>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</si>
  <si>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</si>
  <si>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</si>
  <si>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</si>
  <si>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</si>
  <si>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</si>
  <si>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</si>
  <si>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</si>
  <si>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</si>
  <si>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</si>
  <si>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</si>
  <si>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</si>
  <si>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</si>
  <si>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</si>
  <si>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</si>
  <si>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</si>
  <si>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</si>
  <si>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</si>
  <si>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</si>
  <si>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</si>
  <si>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</si>
  <si>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</si>
  <si>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</si>
  <si>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</si>
  <si>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</si>
  <si>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</si>
  <si>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</si>
  <si>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</si>
  <si>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</si>
  <si>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</si>
  <si>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</si>
  <si>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</si>
  <si>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</si>
  <si>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</si>
  <si>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</si>
  <si>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</si>
  <si>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</si>
  <si>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</si>
  <si>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</si>
  <si>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</si>
  <si>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</si>
  <si>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</si>
  <si>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</si>
  <si>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</si>
  <si>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</si>
  <si>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</si>
  <si>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</si>
  <si>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</si>
  <si>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</si>
  <si>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</si>
  <si>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</si>
  <si>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</si>
  <si>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</si>
  <si>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</si>
  <si>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</si>
  <si>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</si>
  <si>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</si>
  <si>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</si>
  <si>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</si>
  <si>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</si>
  <si>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</si>
  <si>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</si>
  <si>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</si>
  <si>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</si>
  <si>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</si>
  <si>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</si>
  <si>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</si>
  <si>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</si>
  <si>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</si>
  <si>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</si>
  <si>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</si>
  <si>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</si>
  <si>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</si>
  <si>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</si>
  <si>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</si>
  <si>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</si>
  <si>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</si>
  <si>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</si>
  <si>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</si>
  <si>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</si>
  <si>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</si>
  <si>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</si>
  <si>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</si>
  <si>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</si>
  <si>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</si>
  <si>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</si>
  <si>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</si>
  <si>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</si>
  <si>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</si>
  <si>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</si>
  <si>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</si>
  <si>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</si>
  <si>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</si>
  <si>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</si>
  <si>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</si>
  <si>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</si>
  <si>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</si>
  <si>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</si>
  <si>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</si>
  <si>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</si>
  <si>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</si>
  <si>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</si>
  <si>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</si>
  <si>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</si>
  <si>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</si>
  <si>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</si>
  <si>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</si>
  <si>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</si>
  <si>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</si>
  <si>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</si>
  <si>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</si>
  <si>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</si>
  <si>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</si>
  <si>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</si>
  <si>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</si>
  <si>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</si>
  <si>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</si>
  <si>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</si>
  <si>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</si>
  <si>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</si>
  <si>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</si>
  <si>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</si>
  <si>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</si>
  <si>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</si>
  <si>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</si>
  <si>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</si>
  <si>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</si>
  <si>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</si>
  <si>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</si>
  <si>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</si>
  <si>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</si>
  <si>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</si>
  <si>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</si>
  <si>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</si>
  <si>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</si>
  <si>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</si>
  <si>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</si>
  <si>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</si>
  <si>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</si>
  <si>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</si>
  <si>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</si>
  <si>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</si>
  <si>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</si>
  <si>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</si>
  <si>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</si>
  <si>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</si>
  <si>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</si>
  <si>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</si>
  <si>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</si>
  <si>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</si>
  <si>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</si>
  <si>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</si>
  <si>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</si>
  <si>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</si>
  <si>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</si>
  <si>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</si>
  <si>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</si>
  <si>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</si>
  <si>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</si>
  <si>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</si>
  <si>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</si>
  <si>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</si>
  <si>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</si>
  <si>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</si>
  <si>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</si>
  <si>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</si>
  <si>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</si>
  <si>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</si>
  <si>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</si>
  <si>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</si>
  <si>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</si>
  <si>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</si>
  <si>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</si>
  <si>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</si>
  <si>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</si>
  <si>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</si>
  <si>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</si>
  <si>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</si>
  <si>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</si>
  <si>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</si>
  <si>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</si>
  <si>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</si>
  <si>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</si>
  <si>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</si>
  <si>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</si>
  <si>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</si>
  <si>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</si>
  <si>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</si>
  <si>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</si>
  <si>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</si>
  <si>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</si>
  <si>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</si>
  <si>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</si>
  <si>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</si>
  <si>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</si>
  <si>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</si>
  <si>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</si>
  <si>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</si>
  <si>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</si>
  <si>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</si>
  <si>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</si>
  <si>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</si>
  <si>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</si>
  <si>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</si>
  <si>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</si>
  <si>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</si>
  <si>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</si>
  <si>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</si>
  <si>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</si>
  <si>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</si>
  <si>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</si>
  <si>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</si>
  <si>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</si>
  <si>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</si>
  <si>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</si>
  <si>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</si>
  <si>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</si>
  <si>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</si>
  <si>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</si>
  <si>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</si>
  <si>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</si>
  <si>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</si>
  <si>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</si>
  <si>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</si>
  <si>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</si>
  <si>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</si>
  <si>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</si>
  <si>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</si>
  <si>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</si>
  <si>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</si>
  <si>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</si>
  <si>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</si>
  <si>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</si>
  <si>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</si>
  <si>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</si>
  <si>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</si>
  <si>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</si>
  <si>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</si>
  <si>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</si>
  <si>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</si>
  <si>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</si>
  <si>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</si>
  <si>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</si>
  <si>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</si>
  <si>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</si>
  <si>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</si>
  <si>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</si>
  <si>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</si>
  <si>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</si>
  <si>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</si>
  <si>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</si>
  <si>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</si>
  <si>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</si>
  <si>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</si>
  <si>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</si>
  <si>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</si>
  <si>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</si>
  <si>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</si>
  <si>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</si>
  <si>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</si>
  <si>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</si>
  <si>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</si>
  <si>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</si>
  <si>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</si>
  <si>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</si>
  <si>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</si>
  <si>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</si>
  <si>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</si>
  <si>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</si>
  <si>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</si>
  <si>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</si>
  <si>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</si>
  <si>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</si>
  <si>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</si>
  <si>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</si>
  <si>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</si>
  <si>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</si>
  <si>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</si>
  <si>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</si>
  <si>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</si>
  <si>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</si>
  <si>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</si>
  <si>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</si>
  <si>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</si>
  <si>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</si>
  <si>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</si>
  <si>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</si>
  <si>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</si>
  <si>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</si>
  <si>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</si>
  <si>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</si>
  <si>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</si>
  <si>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</si>
  <si>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</si>
  <si>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</si>
  <si>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</si>
  <si>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</si>
  <si>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</si>
  <si>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</si>
  <si>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</si>
  <si>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</si>
  <si>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</si>
  <si>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</si>
  <si>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</si>
  <si>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</si>
  <si>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</si>
  <si>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</si>
  <si>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</si>
  <si>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</si>
  <si>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</si>
  <si>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</si>
  <si>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</si>
  <si>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</si>
  <si>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</si>
  <si>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</si>
  <si>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</si>
  <si>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</si>
  <si>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</si>
  <si>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</si>
  <si>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</si>
  <si>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</si>
  <si>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</si>
  <si>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</si>
  <si>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</si>
  <si>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</si>
  <si>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</si>
  <si>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</si>
  <si>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</si>
  <si>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</si>
  <si>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</si>
  <si>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</si>
  <si>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</si>
  <si>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</si>
  <si>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</si>
  <si>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</si>
  <si>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</si>
  <si>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</si>
  <si>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</si>
  <si>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</si>
  <si>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</si>
  <si>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</si>
  <si>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</si>
  <si>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</si>
  <si>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</si>
  <si>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</si>
  <si>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</si>
  <si>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</si>
  <si>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</si>
  <si>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</si>
  <si>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</si>
  <si>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</si>
  <si>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</si>
  <si>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</si>
  <si>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</si>
  <si>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</si>
  <si>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</si>
  <si>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</si>
  <si>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</si>
  <si>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</si>
  <si>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</si>
  <si>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</si>
  <si>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</si>
  <si>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</si>
  <si>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</si>
  <si>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</si>
  <si>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</si>
  <si>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</si>
  <si>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</si>
  <si>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</si>
  <si>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</si>
  <si>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</si>
  <si>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</si>
  <si>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</si>
  <si>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</si>
  <si>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</si>
  <si>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</si>
  <si>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</si>
  <si>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</si>
  <si>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</si>
  <si>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</si>
  <si>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</si>
  <si>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</si>
  <si>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</si>
  <si>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</si>
  <si>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</si>
  <si>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</si>
  <si>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</si>
  <si>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</si>
  <si>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</si>
  <si>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</si>
  <si>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</si>
  <si>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</si>
  <si>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</si>
  <si>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</si>
  <si>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</si>
  <si>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</si>
  <si>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</si>
  <si>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</si>
  <si>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</si>
  <si>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</si>
  <si>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</si>
  <si>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</si>
  <si>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</si>
  <si>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</si>
  <si>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</si>
  <si>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</si>
  <si>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</si>
  <si>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</si>
  <si>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</si>
  <si>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</si>
  <si>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</si>
  <si>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</si>
  <si>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</si>
  <si>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</si>
  <si>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</si>
  <si>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</si>
  <si>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</si>
  <si>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</si>
  <si>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</si>
  <si>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</si>
  <si>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</si>
  <si>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</si>
  <si>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</si>
  <si>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</si>
  <si>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</si>
  <si>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</si>
  <si>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</si>
  <si>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</si>
  <si>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</si>
  <si>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</si>
  <si>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</si>
  <si>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</si>
  <si>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</si>
  <si>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</si>
  <si>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</si>
  <si>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</si>
  <si>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</si>
  <si>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</si>
  <si>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</si>
  <si>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</si>
  <si>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</si>
  <si>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</si>
  <si>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</si>
  <si>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</si>
  <si>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</si>
  <si>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</si>
  <si>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</si>
  <si>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</si>
  <si>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</si>
  <si>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</si>
  <si>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</si>
  <si>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</si>
  <si>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</si>
  <si>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</si>
  <si>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</si>
  <si>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</si>
  <si>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</si>
  <si>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</si>
  <si>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</si>
  <si>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</si>
  <si>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</si>
  <si>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</si>
  <si>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</si>
  <si>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</si>
  <si>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</si>
  <si>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</si>
  <si>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</si>
  <si>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</si>
  <si>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</si>
  <si>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</si>
  <si>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</si>
  <si>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</si>
  <si>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</si>
  <si>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</si>
  <si>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</si>
  <si>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</si>
  <si>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</si>
  <si>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</si>
  <si>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</si>
  <si>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</si>
  <si>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</si>
  <si>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</si>
  <si>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</si>
  <si>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</si>
  <si>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</si>
  <si>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</si>
  <si>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</si>
  <si>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</si>
  <si>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</si>
  <si>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</si>
  <si>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</si>
  <si>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</si>
  <si>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</si>
  <si>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</si>
  <si>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</si>
  <si>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</si>
  <si>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</si>
  <si>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</si>
  <si>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</si>
  <si>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</si>
  <si>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</si>
  <si>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</si>
  <si>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</si>
  <si>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</si>
  <si>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</si>
  <si>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</si>
  <si>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</si>
  <si>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</si>
  <si>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</si>
  <si>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</si>
  <si>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</si>
  <si>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</si>
  <si>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</si>
  <si>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</si>
  <si>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</si>
  <si>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</si>
  <si>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</si>
  <si>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</si>
  <si>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</si>
  <si>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</si>
  <si>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</si>
  <si>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</si>
  <si>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</si>
  <si>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</si>
  <si>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</si>
  <si>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</si>
  <si>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</si>
  <si>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</si>
  <si>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</si>
  <si>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</si>
  <si>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</si>
  <si>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</si>
  <si>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</si>
  <si>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</si>
  <si>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</si>
  <si>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</si>
  <si>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</si>
  <si>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</si>
  <si>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</si>
  <si>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</si>
  <si>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</si>
  <si>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</si>
  <si>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</si>
  <si>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</si>
  <si>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</si>
  <si>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</si>
  <si>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</si>
  <si>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</si>
  <si>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</si>
  <si>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</si>
  <si>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</si>
  <si>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</si>
  <si>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</si>
  <si>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</si>
  <si>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</si>
  <si>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</si>
  <si>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</si>
  <si>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</si>
  <si>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</si>
  <si>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</si>
  <si>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</si>
  <si>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</si>
  <si>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</si>
  <si>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</si>
  <si>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</si>
  <si>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</si>
  <si>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</si>
  <si>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</si>
  <si>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</si>
  <si>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</si>
  <si>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</si>
  <si>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</si>
  <si>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</si>
  <si>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</si>
  <si>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</si>
  <si>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</si>
  <si>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</si>
  <si>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</si>
  <si>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</si>
  <si>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</si>
  <si>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</si>
  <si>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</si>
  <si>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</si>
  <si>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</si>
  <si>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</si>
  <si>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</si>
  <si>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</si>
  <si>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</si>
  <si>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</si>
  <si>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</si>
  <si>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</si>
  <si>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</si>
  <si>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</si>
  <si>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</si>
  <si>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</si>
  <si>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</si>
  <si>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</si>
  <si>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</si>
  <si>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</si>
  <si>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</si>
  <si>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</si>
  <si>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</si>
  <si>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</si>
  <si>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</si>
  <si>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</si>
  <si>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</si>
  <si>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</si>
  <si>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</si>
  <si>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</si>
  <si>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</si>
  <si>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</si>
  <si>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</si>
  <si>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</si>
  <si>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</si>
  <si>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</si>
  <si>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</si>
  <si>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</si>
  <si>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</si>
  <si>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</si>
  <si>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</si>
  <si>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</si>
  <si>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</si>
  <si>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</si>
  <si>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</si>
  <si>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</si>
  <si>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</si>
  <si>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</si>
  <si>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</si>
  <si>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</si>
  <si>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</si>
  <si>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</si>
  <si>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</si>
  <si>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</si>
  <si>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</si>
  <si>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</si>
  <si>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</si>
  <si>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</si>
  <si>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</si>
  <si>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</si>
  <si>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</si>
  <si>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</si>
  <si>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</si>
  <si>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</si>
  <si>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</si>
  <si>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</si>
  <si>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</si>
  <si>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</si>
  <si>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</si>
  <si>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</si>
  <si>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</si>
  <si>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</si>
  <si>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</si>
  <si>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</si>
  <si>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</si>
  <si>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</si>
  <si>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</si>
  <si>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</si>
  <si>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</si>
  <si>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</si>
  <si>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</si>
  <si>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</si>
  <si>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</si>
  <si>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</si>
  <si>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</si>
  <si>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</si>
  <si>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</si>
  <si>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</si>
  <si>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</si>
  <si>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</si>
  <si>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</si>
  <si>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</si>
  <si>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</si>
  <si>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</si>
  <si>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</si>
  <si>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</si>
  <si>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</si>
  <si>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</si>
  <si>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</si>
  <si>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</si>
  <si>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</si>
  <si>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</si>
  <si>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</si>
  <si>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</si>
  <si>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</si>
  <si>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</si>
  <si>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</si>
  <si>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</si>
  <si>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</si>
  <si>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</si>
  <si>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</si>
  <si>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</si>
  <si>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</si>
  <si>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</si>
  <si>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</si>
  <si>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</si>
  <si>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</si>
  <si>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</si>
  <si>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</si>
  <si>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</si>
  <si>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</si>
  <si>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</si>
  <si>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</si>
  <si>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</si>
  <si>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</si>
  <si>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</si>
  <si>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</si>
  <si>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</si>
  <si>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</si>
  <si>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</si>
  <si>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</si>
  <si>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</si>
  <si>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</si>
  <si>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</si>
  <si>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</si>
  <si>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</si>
  <si>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</si>
  <si>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</si>
  <si>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</si>
  <si>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</si>
  <si>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</si>
  <si>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</si>
  <si>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</si>
  <si>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</si>
  <si>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</si>
  <si>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</si>
  <si>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</si>
  <si>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</si>
  <si>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</si>
  <si>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</si>
  <si>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</si>
  <si>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</si>
  <si>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</si>
  <si>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</si>
  <si>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</si>
  <si>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</si>
  <si>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</si>
  <si>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</si>
  <si>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</si>
  <si>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</si>
  <si>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</si>
  <si>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</si>
  <si>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</si>
  <si>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</si>
  <si>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</si>
  <si>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</si>
  <si>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</si>
  <si>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</si>
  <si>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</si>
  <si>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</si>
  <si>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</si>
  <si>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</si>
  <si>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</si>
  <si>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</si>
  <si>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</si>
  <si>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</si>
  <si>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</si>
  <si>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</si>
  <si>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</si>
  <si>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</si>
  <si>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</si>
  <si>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</si>
  <si>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</si>
  <si>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</si>
  <si>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</si>
  <si>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</si>
  <si>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</si>
  <si>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</si>
  <si>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</si>
  <si>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</si>
  <si>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</si>
  <si>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</si>
  <si>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</si>
  <si>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</si>
  <si>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</si>
  <si>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</si>
  <si>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</si>
  <si>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</si>
  <si>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</si>
  <si>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</si>
  <si>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</si>
  <si>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</si>
  <si>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</si>
  <si>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</si>
  <si>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</si>
  <si>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</si>
  <si>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</si>
  <si>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</si>
  <si>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</si>
  <si>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</si>
  <si>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</si>
  <si>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</si>
  <si>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</si>
  <si>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</si>
  <si>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</si>
  <si>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</si>
  <si>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</si>
  <si>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</si>
  <si>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</si>
  <si>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</si>
  <si>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</si>
  <si>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</si>
  <si>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</si>
  <si>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</si>
  <si>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</si>
  <si>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</si>
  <si>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</si>
  <si>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</si>
  <si>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</si>
  <si>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</si>
  <si>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</si>
  <si>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</si>
  <si>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</si>
  <si>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</si>
  <si>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</si>
  <si>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</si>
  <si>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</si>
  <si>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</si>
  <si>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</si>
  <si>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</si>
  <si>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</si>
  <si>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</si>
  <si>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</si>
  <si>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</si>
  <si>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</si>
  <si>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</si>
  <si>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</si>
  <si>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</si>
  <si>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</si>
  <si>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</si>
  <si>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</si>
  <si>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</si>
  <si>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</si>
  <si>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</si>
  <si>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</si>
  <si>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</si>
  <si>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</si>
  <si>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</si>
  <si>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</si>
  <si>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</si>
  <si>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</si>
  <si>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</si>
  <si>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</si>
  <si>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</si>
  <si>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</si>
  <si>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</si>
  <si>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</si>
  <si>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</si>
  <si>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</si>
  <si>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</si>
  <si>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</si>
  <si>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</si>
  <si>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</si>
  <si>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</si>
  <si>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</si>
  <si>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</si>
  <si>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</si>
  <si>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</si>
  <si>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</si>
  <si>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</si>
  <si>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</si>
  <si>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</si>
  <si>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</si>
  <si>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</si>
  <si>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</si>
  <si>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</si>
  <si>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</si>
  <si>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</si>
  <si>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</si>
  <si>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</si>
  <si>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</si>
  <si>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</si>
  <si>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</si>
  <si>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</si>
  <si>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</si>
  <si>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</si>
  <si>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</si>
  <si>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</si>
  <si>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</si>
  <si>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</si>
  <si>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</si>
  <si>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</si>
  <si>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</si>
  <si>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</si>
  <si>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</si>
  <si>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</si>
  <si>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</si>
  <si>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</si>
  <si>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</si>
  <si>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</si>
  <si>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</si>
  <si>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</si>
  <si>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</si>
  <si>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</si>
  <si>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</si>
  <si>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</si>
  <si>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</si>
  <si>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</si>
  <si>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</si>
  <si>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</si>
  <si>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</si>
  <si>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</si>
  <si>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</si>
  <si>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</si>
  <si>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</si>
  <si>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</si>
  <si>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</si>
  <si>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</si>
  <si>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</si>
  <si>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</si>
  <si>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</si>
  <si>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</si>
  <si>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</si>
  <si>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</si>
  <si>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</si>
  <si>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</si>
  <si>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</si>
  <si>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</si>
  <si>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</si>
  <si>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</si>
  <si>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</si>
  <si>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</si>
  <si>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</si>
  <si>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</si>
  <si>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</si>
  <si>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</si>
  <si>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</si>
  <si>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</si>
  <si>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</si>
  <si>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</si>
  <si>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</si>
  <si>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</si>
  <si>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</si>
  <si>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</si>
  <si>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</si>
  <si>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</si>
  <si>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</si>
  <si>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</si>
  <si>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</si>
  <si>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</si>
  <si>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</si>
  <si>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</si>
  <si>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</si>
  <si>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</si>
  <si>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</si>
  <si>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</si>
  <si>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</si>
  <si>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</si>
  <si>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</si>
  <si>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</si>
  <si>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</si>
  <si>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</si>
  <si>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</si>
  <si>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</si>
  <si>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</si>
  <si>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</si>
  <si>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</si>
  <si>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</si>
  <si>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</si>
  <si>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</si>
  <si>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</si>
  <si>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</si>
  <si>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</si>
  <si>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</si>
  <si>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</si>
  <si>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</si>
  <si>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</si>
  <si>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</si>
  <si>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</si>
  <si>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</si>
  <si>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</si>
  <si>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</si>
  <si>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</si>
  <si>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</si>
  <si>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</si>
  <si>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</si>
  <si>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</si>
  <si>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</si>
  <si>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</si>
  <si>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</si>
  <si>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</si>
  <si>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</si>
  <si>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</si>
  <si>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</si>
  <si>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</si>
  <si>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</si>
  <si>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</si>
  <si>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</si>
  <si>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</si>
  <si>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</si>
  <si>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</si>
  <si>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</si>
  <si>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</si>
  <si>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</si>
  <si>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</si>
  <si>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</si>
  <si>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</si>
  <si>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</si>
  <si>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</si>
  <si>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</si>
  <si>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</si>
  <si>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</si>
  <si>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</si>
  <si>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</si>
  <si>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</si>
  <si>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</si>
  <si>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</si>
  <si>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</si>
  <si>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</si>
  <si>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</si>
  <si>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</si>
  <si>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</si>
  <si>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</si>
  <si>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</si>
  <si>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</si>
  <si>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</si>
  <si>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</si>
  <si>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</si>
  <si>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</si>
  <si>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</si>
  <si>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</si>
  <si>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</si>
  <si>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</si>
  <si>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</si>
  <si>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</si>
  <si>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</si>
  <si>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</si>
  <si>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</si>
  <si>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</si>
  <si>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</si>
  <si>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</si>
  <si>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</si>
  <si>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</si>
  <si>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</si>
  <si>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</si>
  <si>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</si>
  <si>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</si>
  <si>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</si>
  <si>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</si>
  <si>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</si>
  <si>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</si>
  <si>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</si>
  <si>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</si>
  <si>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</si>
  <si>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</si>
  <si>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</si>
  <si>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</si>
  <si>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</si>
  <si>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</si>
  <si>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</si>
  <si>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</si>
  <si>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</si>
  <si>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</si>
  <si>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</si>
  <si>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</si>
  <si>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</si>
  <si>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</si>
  <si>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</si>
  <si>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</si>
  <si>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</si>
  <si>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</si>
  <si>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</si>
  <si>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</si>
  <si>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</si>
  <si>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</si>
  <si>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</si>
  <si>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</si>
  <si>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</si>
  <si>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</si>
  <si>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</si>
  <si>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</si>
  <si>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</si>
  <si>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</si>
  <si>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</si>
  <si>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</si>
  <si>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</si>
  <si>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</si>
  <si>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</si>
  <si>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</si>
  <si>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</si>
  <si>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</si>
  <si>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</si>
  <si>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</si>
  <si>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</si>
  <si>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</si>
  <si>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</si>
  <si>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</si>
  <si>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</si>
  <si>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</si>
  <si>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</si>
  <si>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</si>
  <si>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</si>
  <si>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</si>
  <si>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</si>
  <si>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</si>
  <si>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</si>
  <si>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</si>
  <si>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</si>
  <si>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</si>
  <si>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</si>
  <si>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</si>
  <si>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</si>
  <si>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</si>
  <si>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</si>
  <si>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</si>
  <si>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</si>
  <si>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</si>
  <si>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</si>
  <si>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</si>
  <si>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</si>
  <si>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</si>
  <si>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</si>
  <si>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</si>
  <si>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</si>
  <si>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</si>
  <si>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</si>
  <si>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</si>
  <si>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</si>
  <si>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</si>
  <si>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</si>
  <si>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</si>
  <si>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</si>
  <si>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</si>
  <si>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</si>
  <si>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</si>
  <si>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</si>
  <si>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</si>
  <si>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</si>
  <si>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</si>
  <si>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</si>
  <si>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</si>
  <si>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</si>
  <si>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</si>
  <si>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</si>
  <si>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</si>
  <si>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</si>
  <si>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</si>
  <si>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</si>
  <si>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</si>
  <si>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</si>
  <si>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</si>
  <si>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</si>
  <si>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</si>
  <si>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</si>
  <si>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</si>
  <si>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</si>
  <si>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</si>
  <si>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</si>
  <si>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</si>
  <si>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</si>
  <si>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</si>
  <si>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</si>
  <si>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</si>
  <si>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</si>
  <si>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</si>
  <si>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</si>
  <si>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</si>
  <si>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</si>
  <si>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</si>
  <si>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</si>
  <si>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</si>
  <si>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</si>
  <si>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</si>
  <si>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</si>
  <si>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</si>
  <si>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</si>
  <si>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</si>
  <si>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</si>
  <si>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</si>
  <si>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</si>
  <si>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</si>
  <si>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</si>
  <si>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</si>
  <si>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</si>
  <si>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</si>
  <si>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</si>
  <si>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</si>
  <si>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</si>
  <si>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</si>
  <si>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</si>
  <si>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</si>
  <si>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</si>
  <si>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</si>
  <si>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</si>
  <si>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</si>
  <si>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</si>
  <si>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</si>
  <si>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</si>
  <si>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</si>
  <si>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</si>
  <si>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</si>
  <si>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</si>
  <si>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</si>
  <si>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</si>
  <si>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</si>
  <si>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</si>
  <si>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</si>
  <si>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</si>
  <si>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</si>
  <si>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</si>
  <si>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</si>
  <si>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</si>
  <si>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</si>
  <si>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</si>
  <si>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</si>
  <si>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</si>
  <si>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</si>
  <si>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</si>
  <si>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</si>
  <si>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</si>
  <si>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</si>
  <si>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</si>
  <si>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</si>
  <si>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</si>
  <si>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</si>
  <si>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</si>
  <si>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</si>
  <si>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</si>
  <si>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</si>
  <si>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</si>
  <si>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</si>
  <si>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</si>
  <si>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</si>
  <si>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</si>
  <si>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</si>
  <si>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</si>
  <si>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</si>
  <si>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</si>
  <si>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</si>
  <si>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</si>
  <si>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</si>
  <si>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</si>
  <si>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</si>
  <si>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</si>
  <si>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</si>
  <si>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</si>
  <si>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</si>
  <si>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</si>
  <si>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</si>
  <si>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</si>
  <si>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</si>
  <si>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</si>
  <si>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</si>
  <si>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</si>
  <si>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</si>
  <si>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</si>
  <si>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</si>
  <si>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</si>
  <si>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</si>
  <si>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</si>
  <si>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</si>
  <si>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</si>
  <si>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</si>
  <si>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</si>
  <si>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</si>
  <si>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</si>
  <si>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</si>
  <si>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</si>
  <si>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</si>
  <si>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</si>
  <si>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</si>
  <si>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</si>
  <si>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</si>
  <si>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</si>
  <si>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</si>
  <si>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</si>
  <si>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</si>
  <si>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</si>
  <si>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</si>
  <si>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</si>
  <si>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</si>
  <si>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</si>
  <si>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</si>
  <si>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</si>
  <si>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</si>
  <si>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</si>
  <si>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</si>
  <si>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</si>
  <si>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</si>
  <si>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</si>
  <si>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</si>
  <si>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</si>
  <si>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</si>
  <si>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</si>
  <si>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</si>
  <si>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</si>
  <si>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</si>
  <si>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</si>
  <si>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</si>
  <si>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</si>
  <si>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</si>
  <si>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</si>
  <si>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</si>
  <si>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</si>
  <si>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</si>
  <si>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</si>
  <si>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</si>
  <si>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</si>
  <si>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</si>
  <si>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</si>
  <si>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</si>
  <si>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</si>
  <si>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</si>
  <si>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</si>
  <si>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</si>
  <si>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</si>
  <si>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</si>
  <si>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</si>
  <si>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</si>
  <si>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</si>
  <si>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</si>
  <si>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</si>
  <si>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</si>
  <si>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</si>
  <si>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</si>
  <si>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</si>
  <si>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</si>
  <si>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</si>
  <si>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</si>
  <si>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</si>
  <si>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</si>
  <si>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</si>
  <si>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</si>
  <si>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</si>
  <si>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</si>
  <si>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</si>
  <si>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</si>
  <si>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</si>
  <si>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</si>
  <si>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</si>
  <si>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</si>
  <si>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</si>
  <si>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</si>
  <si>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</si>
  <si>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</si>
  <si>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</si>
  <si>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</si>
  <si>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</si>
  <si>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</si>
  <si>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</si>
  <si>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</si>
  <si>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</si>
  <si>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</si>
  <si>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</si>
  <si>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</si>
  <si>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</si>
  <si>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</si>
  <si>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</si>
  <si>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</si>
  <si>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</si>
  <si>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</si>
  <si>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</si>
  <si>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</si>
  <si>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</si>
  <si>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</si>
  <si>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</si>
  <si>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</si>
  <si>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</si>
  <si>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</si>
  <si>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</si>
  <si>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</si>
  <si>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</si>
  <si>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</si>
  <si>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</si>
  <si>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</si>
  <si>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</si>
  <si>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</si>
  <si>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</si>
  <si>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</si>
  <si>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</si>
  <si>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</si>
  <si>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</si>
  <si>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</si>
  <si>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</si>
  <si>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</si>
  <si>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</si>
  <si>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</si>
  <si>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</si>
  <si>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</si>
  <si>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</si>
  <si>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</si>
  <si>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</si>
  <si>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</si>
  <si>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</si>
  <si>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</si>
  <si>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</si>
  <si>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</si>
  <si>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</si>
  <si>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</si>
  <si>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</si>
  <si>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</si>
  <si>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</si>
  <si>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</si>
  <si>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</si>
  <si>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</si>
  <si>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</si>
  <si>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</si>
  <si>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</si>
  <si>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</si>
  <si>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</si>
  <si>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</si>
  <si>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</si>
  <si>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</si>
  <si>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</si>
  <si>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</si>
  <si>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</si>
  <si>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</si>
  <si>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</si>
  <si>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</si>
  <si>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</si>
  <si>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</si>
  <si>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</si>
  <si>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</si>
  <si>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</si>
  <si>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</si>
  <si>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</si>
  <si>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</si>
  <si>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</si>
  <si>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</si>
  <si>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</si>
  <si>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</si>
  <si>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</si>
  <si>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</si>
  <si>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</si>
  <si>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</si>
  <si>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</si>
  <si>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</si>
  <si>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</si>
  <si>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</si>
  <si>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</si>
  <si>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</si>
  <si>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</si>
  <si>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</si>
  <si>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</si>
  <si>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</si>
  <si>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</si>
  <si>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</si>
  <si>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</si>
  <si>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</si>
  <si>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</si>
  <si>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</si>
  <si>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</si>
  <si>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</si>
  <si>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</si>
  <si>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</si>
  <si>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</si>
  <si>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</si>
  <si>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</si>
  <si>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</si>
  <si>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</si>
  <si>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</si>
  <si>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</si>
  <si>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</si>
  <si>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</si>
  <si>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</si>
  <si>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</si>
  <si>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</si>
  <si>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</si>
  <si>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</si>
  <si>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</si>
  <si>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</si>
  <si>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</si>
  <si>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</si>
  <si>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</si>
  <si>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</si>
  <si>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</si>
  <si>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</si>
  <si>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</si>
  <si>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</si>
  <si>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</si>
  <si>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</si>
  <si>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</si>
  <si>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</si>
  <si>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</si>
  <si>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</si>
  <si>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</si>
  <si>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</si>
  <si>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</si>
  <si>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</si>
  <si>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</si>
  <si>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</si>
  <si>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</si>
  <si>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</si>
  <si>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</si>
  <si>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</si>
  <si>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</si>
  <si>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</si>
  <si>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</si>
  <si>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</si>
  <si>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</si>
  <si>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</si>
  <si>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</si>
  <si>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</si>
  <si>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</si>
  <si>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</si>
  <si>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</si>
  <si>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</si>
  <si>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</si>
  <si>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</si>
  <si>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</si>
  <si>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</si>
  <si>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</si>
  <si>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</si>
  <si>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</si>
  <si>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</si>
  <si>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</si>
  <si>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</si>
  <si>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</si>
  <si>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</si>
  <si>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</si>
  <si>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</si>
  <si>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</si>
  <si>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</si>
  <si>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</si>
  <si>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</si>
  <si>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</si>
  <si>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</si>
  <si>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</si>
  <si>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</si>
  <si>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</si>
  <si>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</si>
  <si>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</si>
  <si>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</si>
  <si>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</si>
  <si>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</si>
  <si>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</si>
  <si>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</si>
  <si>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</si>
  <si>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</si>
  <si>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</si>
  <si>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</si>
  <si>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</si>
  <si>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</si>
  <si>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</si>
  <si>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</si>
  <si>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</si>
  <si>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</si>
  <si>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</si>
  <si>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</si>
  <si>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</si>
  <si>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</si>
  <si>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</si>
  <si>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</si>
  <si>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</si>
  <si>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</si>
  <si>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</si>
  <si>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</si>
  <si>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</si>
  <si>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</si>
  <si>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</si>
  <si>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</si>
  <si>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</si>
  <si>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</si>
  <si>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</si>
  <si>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</si>
  <si>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</si>
  <si>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</si>
  <si>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</si>
  <si>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</si>
  <si>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</si>
  <si>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</si>
  <si>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</si>
  <si>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</si>
  <si>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</si>
  <si>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</si>
  <si>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</si>
  <si>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</si>
  <si>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</si>
  <si>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</si>
  <si>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</si>
  <si>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</si>
  <si>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</si>
  <si>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</si>
  <si>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</si>
  <si>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</si>
  <si>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</si>
  <si>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</si>
  <si>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</si>
  <si>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</si>
  <si>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</si>
  <si>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</si>
  <si>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</si>
  <si>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</si>
  <si>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</si>
  <si>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</si>
  <si>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</si>
  <si>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</si>
  <si>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</si>
  <si>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</si>
  <si>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</si>
  <si>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</si>
  <si>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</si>
  <si>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</si>
  <si>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</si>
  <si>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</si>
  <si>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</si>
  <si>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</si>
  <si>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</si>
  <si>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</si>
  <si>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</si>
  <si>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</si>
  <si>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</si>
  <si>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</si>
  <si>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</si>
  <si>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</si>
  <si>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</si>
  <si>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</si>
  <si>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</si>
  <si>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</si>
  <si>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</si>
  <si>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</si>
  <si>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</si>
  <si>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</si>
  <si>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</si>
  <si>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</si>
  <si>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</si>
  <si>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</si>
  <si>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</si>
  <si>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</si>
  <si>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</si>
  <si>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</si>
  <si>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</si>
  <si>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</si>
  <si>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</si>
  <si>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</si>
  <si>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</si>
  <si>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</si>
  <si>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</si>
  <si>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</si>
  <si>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</si>
  <si>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</si>
  <si>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</si>
  <si>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</si>
  <si>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</si>
  <si>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</si>
  <si>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</si>
  <si>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</si>
  <si>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</si>
  <si>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</si>
  <si>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</si>
  <si>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</si>
  <si>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</si>
  <si>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</si>
  <si>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</si>
  <si>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</si>
  <si>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</si>
  <si>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</si>
  <si>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</si>
  <si>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</si>
  <si>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</si>
  <si>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</si>
  <si>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</si>
  <si>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</si>
  <si>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</si>
  <si>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</si>
  <si>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</si>
  <si>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</si>
  <si>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</si>
  <si>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</si>
  <si>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</si>
  <si>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</si>
  <si>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</si>
  <si>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</si>
  <si>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</si>
  <si>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</si>
  <si>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</si>
  <si>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</si>
  <si>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</si>
  <si>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</si>
  <si>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</si>
  <si>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</si>
  <si>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</si>
  <si>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</si>
  <si>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</si>
  <si>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</si>
  <si>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</si>
  <si>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</si>
  <si>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</si>
  <si>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</si>
  <si>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</si>
  <si>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</si>
  <si>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</si>
  <si>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</si>
  <si>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</si>
  <si>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</si>
  <si>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</si>
  <si>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</si>
  <si>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</si>
  <si>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</si>
  <si>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</si>
  <si>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</si>
  <si>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</si>
  <si>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</si>
  <si>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</si>
  <si>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</si>
  <si>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</si>
  <si>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</si>
  <si>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</si>
  <si>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</si>
  <si>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</si>
  <si>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</si>
  <si>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</si>
  <si>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</si>
  <si>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</si>
  <si>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</si>
  <si>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</si>
  <si>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</si>
  <si>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</si>
  <si>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</si>
  <si>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</si>
  <si>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</si>
  <si>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</si>
  <si>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</si>
  <si>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</si>
  <si>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</si>
  <si>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</si>
  <si>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</si>
  <si>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</si>
  <si>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</si>
  <si>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</si>
  <si>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</si>
  <si>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</si>
  <si>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</si>
  <si>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</si>
  <si>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</si>
  <si>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</si>
  <si>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</si>
  <si>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</si>
  <si>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</si>
  <si>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</si>
  <si>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</si>
  <si>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</si>
  <si>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</si>
  <si>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</si>
  <si>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</si>
  <si>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</si>
  <si>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</si>
  <si>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</si>
  <si>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</si>
  <si>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</si>
  <si>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</si>
  <si>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</si>
  <si>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</si>
  <si>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</si>
  <si>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</si>
  <si>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</si>
  <si>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</si>
  <si>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</si>
  <si>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</si>
  <si>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</si>
  <si>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</si>
  <si>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</si>
  <si>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</si>
  <si>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</si>
  <si>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</si>
  <si>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</si>
  <si>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</si>
  <si>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</si>
  <si>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</si>
  <si>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</si>
  <si>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</si>
  <si>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</si>
  <si>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</si>
  <si>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</si>
  <si>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</si>
  <si>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</si>
  <si>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</si>
  <si>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</si>
  <si>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</si>
  <si>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</si>
  <si>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</si>
  <si>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</si>
  <si>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</si>
  <si>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</si>
  <si>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</si>
  <si>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</si>
  <si>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</si>
  <si>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</si>
  <si>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</si>
  <si>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</si>
  <si>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</si>
  <si>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</si>
  <si>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</si>
  <si>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</si>
  <si>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</si>
  <si>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</si>
  <si>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</si>
  <si>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</si>
  <si>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</si>
  <si>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</si>
  <si>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</si>
  <si>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</si>
  <si>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</si>
  <si>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</si>
  <si>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</si>
  <si>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</si>
  <si>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</si>
  <si>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</si>
  <si>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</si>
  <si>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</si>
  <si>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</si>
  <si>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</si>
  <si>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</si>
  <si>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</si>
  <si>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</si>
  <si>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</si>
  <si>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</si>
  <si>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</si>
  <si>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</si>
  <si>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</si>
  <si>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</si>
  <si>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</si>
  <si>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</si>
  <si>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</si>
  <si>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</si>
  <si>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</si>
  <si>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</si>
  <si>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</si>
  <si>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</si>
  <si>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</si>
  <si>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</si>
  <si>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</si>
  <si>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</si>
  <si>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</si>
  <si>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</si>
  <si>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</si>
  <si>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</si>
  <si>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</si>
  <si>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</si>
  <si>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</si>
  <si>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</si>
  <si>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</si>
  <si>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</si>
  <si>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</si>
  <si>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</si>
  <si>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</si>
  <si>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</si>
  <si>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</si>
  <si>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</si>
  <si>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</si>
  <si>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</si>
  <si>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</si>
  <si>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</si>
  <si>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</si>
  <si>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</si>
  <si>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</si>
  <si>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</si>
  <si>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</si>
  <si>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</si>
  <si>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</si>
  <si>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</si>
  <si>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</si>
  <si>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</si>
  <si>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</si>
  <si>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</si>
  <si>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</si>
  <si>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</si>
  <si>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</si>
  <si>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</si>
  <si>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</si>
  <si>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</si>
  <si>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</si>
  <si>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</si>
  <si>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</si>
  <si>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</si>
  <si>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</si>
  <si>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</si>
  <si>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</si>
  <si>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</si>
  <si>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</si>
  <si>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</si>
  <si>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</si>
  <si>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</si>
  <si>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</si>
  <si>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</si>
  <si>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</si>
  <si>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</si>
  <si>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</si>
  <si>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</si>
  <si>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</si>
  <si>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</si>
  <si>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</si>
  <si>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</si>
  <si>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</si>
  <si>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</si>
  <si>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</si>
  <si>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</si>
  <si>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</si>
  <si>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</si>
  <si>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</si>
  <si>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</si>
  <si>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</si>
  <si>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</si>
  <si>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</si>
  <si>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</si>
  <si>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</si>
  <si>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</si>
  <si>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</si>
  <si>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</si>
  <si>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</si>
  <si>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</si>
  <si>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</si>
  <si>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</si>
  <si>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</si>
  <si>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</si>
  <si>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</si>
  <si>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</si>
  <si>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</si>
  <si>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</si>
  <si>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</si>
  <si>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</si>
  <si>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</si>
  <si>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</si>
  <si>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</si>
  <si>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</si>
  <si>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</si>
  <si>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</si>
  <si>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</si>
  <si>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</si>
  <si>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</si>
  <si>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</si>
  <si>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</si>
  <si>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</si>
  <si>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</si>
  <si>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</si>
  <si>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</si>
  <si>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</si>
  <si>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</si>
  <si>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</si>
  <si>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</si>
  <si>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</si>
  <si>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</si>
  <si>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</si>
  <si>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</si>
  <si>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</si>
  <si>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</si>
  <si>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</si>
  <si>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</si>
  <si>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</si>
  <si>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</si>
  <si>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</si>
  <si>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</si>
  <si>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</si>
  <si>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</si>
  <si>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</si>
  <si>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</si>
  <si>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</si>
  <si>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</si>
  <si>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</si>
  <si>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</si>
  <si>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</si>
  <si>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</si>
  <si>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</si>
  <si>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</si>
  <si>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</si>
  <si>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</si>
  <si>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</si>
  <si>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</si>
  <si>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</si>
  <si>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</si>
  <si>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</si>
  <si>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</si>
  <si>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</si>
  <si>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</si>
  <si>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</si>
  <si>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</si>
  <si>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</si>
  <si>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</si>
  <si>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</si>
  <si>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</si>
  <si>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</si>
  <si>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</si>
  <si>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</si>
  <si>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</si>
  <si>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</si>
  <si>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</si>
  <si>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</si>
  <si>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</si>
  <si>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</si>
  <si>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</si>
  <si>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</si>
  <si>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</si>
  <si>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</si>
  <si>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</si>
  <si>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</si>
  <si>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</si>
  <si>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</si>
  <si>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</si>
  <si>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</si>
  <si>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</si>
  <si>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</si>
  <si>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</si>
  <si>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</si>
  <si>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</si>
  <si>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</si>
  <si>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</si>
  <si>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</si>
  <si>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</si>
  <si>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</si>
  <si>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</si>
  <si>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</si>
  <si>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</si>
  <si>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</si>
  <si>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</si>
  <si>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</si>
  <si>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</si>
  <si>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</si>
  <si>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</si>
  <si>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</si>
  <si>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</si>
  <si>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</si>
  <si>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</si>
  <si>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</si>
  <si>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</si>
  <si>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</si>
  <si>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</si>
  <si>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</si>
  <si>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</si>
  <si>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</si>
  <si>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</si>
  <si>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</si>
  <si>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</si>
  <si>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</si>
  <si>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</si>
  <si>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</si>
  <si>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</si>
  <si>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</si>
  <si>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</si>
  <si>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</si>
  <si>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</si>
  <si>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</si>
  <si>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</si>
  <si>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</si>
  <si>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</si>
  <si>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</si>
  <si>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</si>
  <si>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</si>
  <si>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</si>
  <si>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</si>
  <si>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</si>
  <si>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</si>
  <si>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</si>
  <si>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</si>
  <si>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</si>
  <si>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</si>
  <si>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</si>
  <si>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</si>
  <si>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</si>
  <si>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</si>
  <si>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</si>
  <si>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</si>
  <si>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</si>
  <si>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</si>
  <si>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</si>
  <si>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</si>
  <si>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</si>
  <si>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</si>
  <si>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</si>
  <si>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</si>
  <si>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</si>
  <si>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</si>
  <si>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</si>
  <si>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</si>
  <si>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</si>
  <si>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</si>
  <si>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</si>
  <si>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</si>
  <si>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</si>
  <si>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</si>
  <si>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</si>
  <si>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</si>
  <si>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</si>
  <si>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</si>
  <si>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</si>
  <si>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</si>
  <si>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</si>
  <si>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</si>
  <si>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</si>
  <si>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</si>
  <si>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</si>
  <si>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</si>
  <si>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</si>
  <si>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</si>
  <si>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</si>
  <si>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</si>
  <si>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</si>
  <si>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</si>
  <si>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</si>
  <si>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</si>
  <si>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</si>
  <si>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</si>
  <si>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</si>
  <si>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</si>
  <si>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</si>
  <si>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</si>
  <si>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</si>
  <si>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</si>
  <si>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</si>
  <si>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</si>
  <si>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</si>
  <si>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</si>
  <si>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</si>
  <si>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</si>
  <si>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</si>
  <si>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</si>
  <si>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</si>
  <si>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</si>
  <si>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</si>
  <si>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</si>
  <si>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</si>
  <si>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</si>
  <si>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</si>
  <si>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</si>
  <si>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</si>
  <si>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</si>
  <si>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</si>
  <si>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</si>
  <si>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</si>
  <si>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</si>
  <si>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</si>
  <si>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</si>
  <si>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</si>
  <si>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</si>
  <si>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</si>
  <si>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</si>
  <si>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</si>
  <si>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</si>
  <si>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</si>
  <si>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</si>
  <si>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</si>
  <si>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</si>
  <si>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</si>
  <si>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</si>
  <si>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</si>
  <si>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</si>
  <si>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</si>
  <si>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</si>
  <si>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</si>
  <si>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</si>
  <si>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</si>
  <si>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</si>
  <si>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</si>
  <si>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</si>
  <si>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</si>
  <si>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</si>
  <si>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</si>
  <si>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</si>
  <si>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</si>
  <si>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</si>
  <si>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</si>
  <si>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</si>
  <si>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</si>
  <si>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</si>
  <si>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</si>
  <si>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</si>
  <si>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</si>
  <si>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</si>
  <si>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</si>
  <si>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</si>
  <si>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</si>
  <si>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</si>
  <si>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</si>
  <si>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</si>
  <si>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</si>
  <si>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</si>
  <si>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</si>
  <si>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</si>
  <si>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</si>
  <si>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</si>
  <si>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</si>
  <si>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</si>
  <si>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</si>
  <si>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</si>
  <si>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</si>
  <si>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</si>
  <si>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</si>
  <si>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</si>
  <si>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</si>
  <si>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</si>
  <si>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</si>
  <si>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</si>
  <si>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</si>
  <si>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</si>
  <si>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</si>
  <si>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</si>
  <si>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</si>
  <si>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</si>
  <si>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</si>
  <si>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</si>
  <si>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</si>
  <si>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</si>
  <si>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</si>
  <si>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</si>
  <si>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</si>
  <si>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</si>
  <si>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</si>
  <si>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</si>
  <si>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</si>
  <si>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</si>
  <si>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</si>
  <si>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</si>
  <si>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</si>
  <si>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</si>
  <si>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</si>
  <si>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</si>
  <si>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</si>
  <si>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</si>
  <si>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</si>
  <si>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</si>
  <si>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</si>
  <si>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</si>
  <si>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</si>
  <si>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</si>
  <si>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</si>
  <si>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</si>
  <si>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</si>
  <si>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</si>
  <si>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</si>
  <si>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</si>
  <si>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</si>
  <si>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</si>
  <si>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</si>
  <si>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</si>
  <si>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</si>
  <si>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</si>
  <si>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</si>
  <si>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</si>
  <si>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</si>
  <si>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</si>
  <si>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</si>
  <si>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</si>
  <si>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</si>
  <si>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</si>
  <si>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</si>
  <si>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</si>
  <si>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</si>
  <si>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</si>
  <si>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</si>
  <si>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</si>
  <si>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</si>
  <si>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</si>
  <si>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</si>
  <si>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</si>
  <si>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</si>
  <si>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</si>
  <si>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</si>
  <si>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</si>
  <si>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</si>
  <si>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</si>
  <si>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</si>
  <si>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</si>
  <si>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</si>
  <si>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</si>
  <si>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</si>
  <si>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</si>
  <si>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</si>
  <si>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</si>
  <si>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</si>
  <si>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</si>
  <si>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</si>
  <si>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</si>
  <si>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</si>
  <si>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</si>
  <si>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</si>
  <si>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</si>
  <si>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</si>
  <si>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</si>
  <si>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</si>
  <si>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</si>
  <si>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</si>
  <si>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</si>
  <si>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</si>
  <si>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</si>
  <si>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</si>
  <si>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</si>
  <si>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</si>
  <si>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</si>
  <si>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</si>
  <si>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</si>
  <si>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</si>
  <si>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</si>
  <si>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</si>
  <si>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</si>
  <si>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</si>
  <si>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</si>
  <si>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</si>
  <si>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</si>
  <si>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</si>
  <si>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</si>
  <si>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</si>
  <si>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</si>
  <si>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</si>
  <si>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</si>
  <si>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</si>
  <si>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</si>
  <si>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</si>
  <si>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</si>
  <si>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</si>
  <si>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</si>
  <si>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</si>
  <si>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</si>
  <si>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</si>
  <si>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</si>
  <si>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</si>
  <si>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</si>
  <si>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</si>
  <si>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</si>
  <si>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</si>
  <si>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</si>
  <si>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</si>
  <si>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</si>
  <si>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</si>
  <si>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</si>
  <si>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</si>
  <si>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</si>
  <si>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</si>
  <si>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</si>
  <si>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</si>
  <si>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</si>
  <si>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</si>
  <si>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</si>
  <si>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</si>
  <si>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</si>
  <si>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</si>
  <si>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</si>
  <si>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</si>
  <si>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</si>
  <si>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</si>
  <si>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</si>
  <si>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</si>
  <si>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</si>
  <si>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</si>
  <si>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</si>
  <si>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</si>
  <si>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</si>
  <si>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</si>
  <si>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</si>
  <si>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</si>
  <si>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</si>
  <si>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</si>
  <si>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</si>
  <si>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</si>
  <si>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</si>
  <si>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</si>
  <si>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</si>
  <si>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</si>
  <si>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</si>
  <si>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</si>
  <si>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</si>
  <si>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</si>
  <si>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</si>
  <si>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</si>
  <si>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</si>
  <si>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</si>
  <si>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</si>
  <si>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</si>
  <si>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</si>
  <si>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</si>
  <si>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</si>
  <si>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</si>
  <si>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</si>
  <si>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</si>
  <si>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</si>
  <si>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</si>
  <si>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</si>
  <si>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</si>
  <si>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</si>
  <si>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</si>
  <si>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</si>
  <si>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</si>
  <si>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</si>
  <si>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</si>
  <si>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</si>
  <si>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</si>
  <si>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</si>
  <si>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</si>
  <si>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</si>
  <si>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</si>
  <si>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</si>
  <si>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</si>
  <si>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</si>
  <si>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</si>
  <si>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</si>
  <si>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</si>
  <si>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</si>
  <si>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</si>
  <si>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</si>
  <si>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</si>
  <si>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</si>
  <si>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</si>
  <si>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</si>
  <si>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</si>
  <si>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</si>
  <si>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</si>
  <si>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</si>
  <si>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</si>
  <si>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</si>
  <si>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</si>
  <si>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</si>
  <si>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</si>
  <si>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</si>
  <si>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</si>
  <si>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</si>
  <si>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</si>
  <si>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</si>
  <si>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</si>
  <si>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</si>
  <si>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</si>
  <si>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</si>
  <si>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</si>
  <si>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</si>
  <si>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</si>
  <si>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</si>
  <si>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</si>
  <si>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</si>
  <si>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</si>
  <si>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</si>
  <si>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</si>
  <si>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</si>
  <si>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</si>
  <si>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</si>
  <si>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</si>
  <si>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</si>
  <si>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</si>
  <si>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</si>
  <si>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</si>
  <si>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</si>
  <si>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</si>
  <si>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</si>
  <si>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</si>
  <si>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</si>
  <si>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</si>
  <si>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</si>
  <si>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</si>
  <si>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</si>
  <si>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</si>
  <si>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</si>
  <si>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</si>
  <si>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</si>
  <si>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</si>
  <si>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</si>
  <si>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</si>
  <si>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</si>
  <si>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</si>
  <si>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</si>
  <si>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</si>
  <si>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</si>
  <si>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</si>
  <si>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</si>
  <si>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</si>
  <si>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</si>
  <si>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</si>
  <si>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</si>
  <si>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</si>
  <si>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</si>
  <si>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</si>
  <si>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</si>
  <si>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</si>
  <si>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</si>
  <si>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</si>
  <si>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</si>
  <si>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</si>
  <si>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</si>
  <si>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</si>
  <si>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</si>
  <si>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</si>
  <si>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</si>
  <si>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</si>
  <si>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</si>
  <si>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</si>
  <si>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</si>
  <si>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</si>
  <si>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</si>
  <si>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</si>
  <si>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</si>
  <si>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</si>
  <si>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</si>
  <si>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</si>
  <si>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</si>
  <si>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</si>
  <si>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</si>
  <si>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</si>
  <si>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</si>
  <si>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</si>
  <si>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</si>
  <si>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</si>
  <si>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</si>
  <si>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</si>
  <si>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</si>
  <si>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</si>
  <si>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</si>
  <si>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</si>
  <si>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</si>
  <si>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</si>
  <si>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</si>
  <si>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</si>
  <si>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</si>
  <si>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</si>
  <si>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</si>
  <si>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</si>
  <si>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</si>
  <si>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</si>
  <si>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</si>
  <si>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</si>
  <si>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</si>
  <si>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</si>
  <si>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</si>
  <si>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</si>
  <si>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</si>
  <si>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</si>
  <si>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</si>
  <si>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</si>
  <si>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</si>
  <si>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</si>
  <si>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</si>
  <si>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</si>
  <si>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</si>
  <si>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</si>
  <si>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</si>
  <si>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</si>
  <si>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</si>
  <si>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</si>
  <si>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</si>
  <si>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</si>
  <si>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</si>
  <si>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</si>
  <si>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</si>
  <si>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</si>
  <si>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</si>
  <si>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</si>
  <si>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</si>
  <si>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</si>
  <si>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</si>
  <si>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</si>
  <si>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</si>
  <si>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</si>
  <si>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</si>
  <si>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</si>
  <si>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</si>
  <si>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</si>
  <si>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</si>
  <si>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</si>
  <si>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</si>
  <si>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</si>
  <si>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</si>
  <si>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</si>
  <si>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</si>
  <si>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</si>
  <si>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</si>
  <si>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</si>
  <si>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</si>
  <si>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</si>
  <si>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</si>
  <si>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</si>
  <si>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</si>
  <si>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</si>
  <si>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</si>
  <si>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</si>
  <si>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</si>
  <si>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</si>
  <si>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</si>
  <si>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</si>
  <si>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</si>
  <si>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</si>
  <si>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</si>
  <si>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</si>
  <si>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</si>
  <si>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</si>
  <si>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</si>
  <si>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</si>
  <si>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</si>
  <si>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</si>
  <si>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</si>
  <si>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</si>
  <si>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</si>
  <si>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</si>
  <si>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</si>
  <si>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</si>
  <si>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</si>
  <si>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</si>
  <si>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</si>
  <si>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</si>
  <si>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</si>
  <si>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</si>
  <si>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</si>
  <si>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</si>
  <si>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</si>
  <si>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</si>
  <si>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</si>
  <si>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</si>
  <si>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</si>
  <si>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</si>
  <si>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</si>
  <si>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</si>
  <si>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</si>
  <si>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</si>
  <si>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</si>
  <si>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</si>
  <si>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</si>
  <si>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</si>
  <si>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</si>
  <si>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</si>
  <si>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</si>
  <si>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</si>
  <si>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</si>
  <si>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</si>
  <si>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</si>
  <si>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</si>
  <si>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</si>
  <si>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</si>
  <si>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</si>
  <si>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</si>
  <si>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</si>
  <si>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</si>
  <si>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</si>
  <si>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</si>
  <si>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</si>
  <si>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</si>
  <si>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</si>
  <si>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</si>
  <si>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</si>
  <si>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</si>
  <si>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</si>
  <si>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</si>
  <si>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</si>
  <si>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</si>
  <si>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</si>
  <si>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</si>
  <si>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</si>
  <si>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</si>
  <si>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</si>
  <si>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</si>
  <si>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</si>
  <si>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</si>
  <si>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</si>
  <si>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</si>
  <si>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</si>
  <si>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</si>
  <si>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</si>
  <si>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</si>
  <si>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</si>
  <si>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</si>
  <si>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</si>
  <si>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</si>
  <si>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</si>
  <si>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</si>
  <si>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</si>
  <si>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</si>
  <si>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</si>
  <si>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</si>
  <si>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</si>
  <si>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</si>
  <si>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</si>
  <si>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</si>
  <si>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</si>
  <si>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</si>
  <si>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</si>
  <si>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</si>
  <si>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</si>
  <si>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</si>
  <si>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</si>
  <si>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</si>
  <si>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</si>
  <si>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</si>
  <si>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</si>
  <si>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</si>
  <si>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</si>
  <si>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</si>
  <si>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</si>
  <si>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</si>
  <si>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</si>
  <si>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</si>
  <si>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</si>
  <si>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</si>
  <si>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</si>
  <si>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</si>
  <si>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</si>
  <si>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</si>
  <si>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</si>
  <si>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</si>
  <si>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</si>
  <si>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</si>
  <si>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</si>
  <si>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</si>
  <si>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</si>
  <si>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</si>
  <si>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</si>
  <si>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</si>
  <si>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</si>
  <si>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</si>
  <si>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</si>
  <si>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</si>
  <si>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</si>
  <si>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</si>
  <si>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</si>
  <si>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</si>
  <si>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</si>
  <si>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</si>
  <si>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</si>
  <si>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</si>
  <si>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</si>
  <si>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</si>
  <si>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</si>
  <si>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</si>
  <si>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</si>
  <si>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</si>
  <si>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</si>
  <si>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</si>
  <si>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</si>
  <si>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</si>
  <si>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</si>
  <si>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</si>
  <si>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</si>
  <si>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</si>
  <si>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</si>
  <si>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</si>
  <si>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</si>
  <si>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</si>
  <si>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</si>
  <si>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</si>
  <si>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</si>
  <si>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</si>
  <si>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</si>
  <si>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</si>
  <si>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</si>
  <si>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</si>
  <si>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</si>
  <si>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</si>
  <si>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</si>
  <si>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</si>
  <si>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</si>
  <si>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</si>
  <si>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</si>
  <si>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</si>
  <si>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</si>
  <si>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</si>
  <si>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</si>
  <si>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</si>
  <si>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</si>
  <si>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</si>
  <si>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</si>
  <si>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</si>
  <si>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</si>
  <si>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</si>
  <si>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</si>
  <si>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</si>
  <si>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</si>
  <si>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</si>
  <si>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</si>
  <si>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</si>
  <si>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</si>
  <si>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</si>
  <si>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</si>
  <si>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</si>
  <si>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</si>
  <si>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</si>
  <si>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</si>
  <si>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</si>
  <si>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</si>
  <si>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</si>
  <si>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</si>
  <si>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</si>
  <si>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</si>
  <si>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</si>
  <si>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</si>
  <si>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</si>
  <si>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</si>
  <si>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</si>
  <si>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</si>
  <si>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</si>
  <si>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</si>
  <si>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</si>
  <si>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</si>
  <si>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</si>
  <si>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</si>
  <si>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</si>
  <si>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</si>
  <si>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</si>
  <si>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</si>
  <si>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</si>
  <si>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</si>
  <si>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</si>
  <si>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</si>
  <si>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</si>
  <si>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</si>
  <si>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</si>
  <si>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</si>
  <si>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</si>
  <si>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</si>
  <si>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</si>
  <si>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</si>
  <si>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</si>
  <si>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</si>
  <si>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</si>
  <si>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</si>
  <si>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</si>
  <si>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</si>
  <si>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</si>
  <si>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</si>
  <si>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</si>
  <si>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</si>
  <si>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</si>
  <si>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</si>
  <si>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</si>
  <si>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</si>
  <si>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</si>
  <si>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</si>
  <si>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</si>
  <si>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</si>
  <si>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</si>
  <si>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</si>
  <si>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</si>
  <si>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</si>
  <si>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</si>
  <si>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</si>
  <si>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</si>
  <si>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</si>
  <si>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</si>
  <si>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</si>
  <si>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</si>
  <si>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</si>
  <si>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</si>
  <si>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</si>
  <si>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</si>
  <si>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</si>
  <si>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</si>
  <si>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</si>
  <si>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</si>
  <si>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</si>
  <si>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</si>
  <si>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</si>
  <si>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</si>
  <si>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</si>
  <si>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</si>
  <si>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</si>
  <si>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</si>
  <si>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</si>
  <si>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</si>
  <si>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</si>
  <si>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</si>
  <si>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</si>
  <si>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</si>
  <si>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</si>
  <si>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</si>
  <si>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</si>
  <si>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</si>
  <si>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</si>
  <si>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</si>
  <si>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</si>
  <si>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</si>
  <si>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</si>
  <si>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</si>
  <si>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</si>
  <si>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</si>
  <si>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</si>
  <si>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</si>
  <si>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</si>
  <si>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</si>
  <si>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</si>
  <si>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</si>
  <si>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</si>
  <si>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</si>
  <si>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</si>
  <si>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</si>
  <si>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</si>
  <si>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</si>
  <si>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</si>
  <si>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</si>
  <si>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</si>
  <si>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</si>
  <si>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</si>
  <si>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</si>
  <si>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</si>
  <si>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</si>
  <si>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</si>
  <si>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</si>
  <si>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</si>
  <si>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</si>
  <si>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</si>
  <si>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</si>
  <si>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</si>
  <si>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</si>
  <si>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</si>
  <si>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</si>
  <si>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</si>
  <si>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</si>
  <si>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</si>
  <si>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</si>
  <si>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</si>
  <si>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</si>
  <si>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</si>
  <si>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</si>
  <si>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</si>
  <si>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</si>
  <si>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</si>
  <si>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</si>
  <si>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</si>
  <si>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</si>
  <si>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</si>
  <si>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</si>
  <si>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</si>
  <si>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</si>
  <si>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</si>
  <si>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</si>
  <si>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</si>
  <si>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</si>
  <si>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</si>
  <si>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</si>
  <si>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</si>
  <si>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</si>
  <si>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</si>
  <si>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</si>
  <si>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</si>
  <si>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</si>
  <si>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</si>
  <si>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</si>
  <si>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</si>
  <si>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</si>
  <si>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</si>
  <si>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</si>
  <si>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</si>
  <si>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</si>
  <si>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</si>
  <si>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</si>
  <si>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</si>
  <si>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</si>
  <si>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</si>
  <si>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</si>
  <si>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</si>
  <si>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</si>
  <si>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</si>
  <si>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</si>
  <si>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</si>
  <si>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</si>
  <si>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</si>
  <si>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</si>
  <si>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</si>
  <si>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</si>
  <si>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</si>
  <si>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</si>
  <si>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</si>
  <si>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</si>
  <si>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</si>
  <si>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</si>
  <si>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</si>
  <si>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</si>
  <si>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</si>
  <si>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</si>
  <si>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</si>
  <si>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</si>
  <si>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</si>
  <si>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</si>
  <si>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</si>
  <si>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</si>
  <si>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</si>
  <si>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</si>
  <si>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</si>
  <si>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</si>
  <si>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</si>
  <si>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</si>
  <si>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</si>
  <si>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</si>
  <si>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</si>
  <si>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</si>
  <si>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</si>
  <si>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</si>
  <si>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</si>
  <si>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</si>
  <si>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</si>
  <si>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</si>
  <si>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</si>
  <si>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</si>
  <si>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</si>
  <si>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</si>
  <si>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</si>
  <si>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</si>
  <si>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</si>
  <si>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</si>
  <si>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</si>
  <si>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</si>
  <si>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</si>
  <si>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</si>
  <si>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</si>
  <si>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</si>
  <si>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</si>
  <si>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</si>
  <si>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</si>
  <si>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</si>
  <si>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</si>
  <si>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</si>
  <si>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</si>
  <si>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</si>
  <si>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</si>
  <si>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</si>
  <si>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</si>
  <si>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</si>
  <si>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</si>
  <si>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</si>
  <si>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</si>
  <si>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</si>
  <si>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</si>
  <si>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</si>
  <si>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</si>
  <si>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</si>
  <si>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</si>
  <si>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</si>
  <si>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</si>
  <si>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</si>
  <si>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</si>
  <si>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</si>
  <si>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</si>
  <si>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</si>
  <si>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</si>
  <si>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</si>
  <si>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</si>
  <si>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</si>
  <si>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</si>
  <si>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</si>
  <si>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</si>
  <si>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</si>
  <si>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</si>
  <si>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</si>
  <si>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</si>
  <si>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</si>
  <si>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</si>
  <si>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</si>
  <si>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</si>
  <si>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</si>
  <si>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</si>
  <si>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</si>
  <si>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</si>
  <si>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</si>
  <si>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</si>
  <si>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</si>
  <si>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</si>
  <si>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</si>
  <si>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</si>
  <si>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</si>
  <si>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</si>
  <si>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</si>
  <si>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</si>
  <si>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</si>
  <si>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</si>
  <si>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</si>
  <si>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</si>
  <si>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</si>
  <si>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</si>
  <si>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</si>
  <si>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</si>
  <si>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</si>
  <si>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</si>
  <si>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</si>
  <si>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</si>
  <si>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</si>
  <si>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</si>
  <si>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</si>
  <si>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</si>
  <si>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</si>
  <si>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</si>
  <si>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</si>
  <si>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</si>
  <si>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</si>
  <si>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</si>
  <si>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</si>
  <si>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</si>
  <si>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</si>
  <si>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</si>
  <si>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</si>
  <si>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</si>
  <si>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</si>
  <si>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</si>
  <si>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</si>
  <si>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</si>
  <si>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</si>
  <si>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</si>
  <si>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</si>
  <si>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</si>
  <si>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</si>
  <si>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</si>
  <si>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</si>
  <si>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</si>
  <si>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</si>
  <si>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</si>
  <si>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</si>
  <si>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</si>
  <si>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</si>
  <si>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</si>
  <si>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</si>
  <si>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</si>
  <si>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</si>
  <si>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</si>
  <si>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</si>
  <si>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</si>
  <si>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</si>
  <si>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</si>
  <si>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</si>
  <si>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</si>
  <si>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</si>
  <si>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</si>
  <si>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</si>
  <si>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</si>
  <si>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</si>
  <si>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</si>
  <si>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</si>
  <si>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</si>
  <si>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</si>
  <si>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</si>
  <si>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</si>
  <si>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</si>
  <si>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</si>
  <si>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</si>
  <si>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</si>
  <si>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</si>
  <si>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</si>
  <si>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</si>
  <si>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</si>
  <si>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</si>
  <si>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</si>
  <si>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</si>
  <si>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</si>
  <si>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</si>
  <si>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</si>
  <si>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</si>
  <si>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</si>
  <si>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</si>
  <si>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</si>
  <si>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</si>
  <si>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</si>
  <si>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</si>
  <si>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</si>
  <si>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</si>
  <si>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</si>
  <si>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</si>
  <si>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</si>
  <si>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</si>
  <si>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</si>
  <si>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</si>
  <si>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</si>
  <si>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</si>
  <si>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</si>
  <si>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</si>
  <si>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</si>
  <si>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</si>
  <si>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</si>
  <si>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</si>
  <si>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</si>
  <si>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</si>
  <si>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</si>
  <si>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</si>
  <si>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</si>
  <si>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</si>
  <si>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</si>
  <si>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</si>
  <si>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</si>
  <si>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</si>
  <si>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</si>
  <si>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</si>
  <si>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</si>
  <si>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</si>
  <si>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</si>
  <si>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</si>
  <si>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</si>
  <si>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</si>
  <si>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</si>
  <si>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</si>
  <si>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</si>
  <si>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</si>
  <si>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</si>
  <si>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</si>
  <si>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</si>
  <si>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</si>
  <si>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</si>
  <si>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</si>
  <si>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</si>
  <si>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</si>
  <si>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</si>
  <si>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</si>
  <si>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</si>
  <si>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</si>
  <si>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</si>
  <si>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</si>
  <si>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</si>
  <si>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</si>
  <si>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</si>
  <si>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</si>
  <si>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</si>
  <si>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</si>
  <si>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</si>
  <si>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</si>
  <si>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</si>
  <si>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</si>
  <si>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</si>
  <si>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</si>
  <si>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</si>
  <si>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</si>
  <si>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</si>
  <si>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</si>
  <si>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</si>
  <si>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</si>
  <si>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</si>
  <si>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</si>
  <si>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</si>
  <si>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</si>
  <si>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</si>
  <si>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</si>
  <si>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</si>
  <si>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</si>
  <si>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</si>
  <si>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</si>
  <si>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</si>
  <si>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</si>
  <si>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</si>
  <si>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</si>
  <si>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</si>
  <si>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</si>
  <si>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</si>
  <si>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</si>
  <si>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</si>
  <si>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</si>
  <si>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</si>
  <si>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</si>
  <si>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</si>
  <si>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</si>
  <si>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</si>
  <si>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</si>
  <si>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</si>
  <si>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</si>
  <si>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</si>
  <si>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</si>
  <si>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</si>
  <si>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</si>
  <si>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</si>
  <si>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</si>
  <si>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</si>
  <si>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</si>
  <si>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</si>
  <si>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</si>
  <si>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</si>
  <si>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</si>
  <si>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</si>
  <si>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</si>
  <si>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</si>
  <si>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</si>
  <si>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</si>
  <si>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</si>
  <si>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</si>
  <si>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</si>
  <si>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</si>
  <si>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</si>
  <si>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</si>
  <si>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</si>
  <si>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</si>
  <si>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</si>
  <si>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</si>
  <si>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</si>
  <si>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</si>
  <si>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</si>
  <si>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</si>
  <si>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</si>
  <si>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</si>
  <si>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</si>
  <si>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</si>
  <si>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</si>
  <si>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</si>
  <si>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</si>
  <si>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</si>
  <si>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</si>
  <si>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</si>
  <si>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</si>
  <si>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</si>
  <si>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</si>
  <si>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</si>
  <si>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</si>
  <si>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</si>
  <si>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</si>
  <si>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</si>
  <si>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</si>
  <si>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</si>
  <si>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</si>
  <si>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</si>
  <si>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</si>
  <si>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</si>
  <si>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</si>
  <si>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</si>
  <si>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</si>
  <si>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</si>
  <si>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</si>
  <si>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</si>
  <si>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</si>
  <si>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</si>
  <si>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</si>
  <si>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</si>
  <si>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</si>
  <si>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</si>
  <si>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</si>
  <si>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</si>
  <si>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</si>
  <si>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</si>
  <si>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</si>
  <si>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</si>
  <si>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</si>
  <si>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</si>
  <si>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</si>
  <si>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</si>
  <si>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</si>
  <si>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</si>
  <si>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</si>
  <si>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</si>
  <si>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</si>
  <si>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</si>
  <si>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</si>
  <si>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</si>
  <si>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</si>
  <si>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</si>
  <si>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</si>
  <si>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</si>
  <si>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</si>
  <si>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</si>
  <si>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</si>
  <si>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</si>
  <si>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</si>
  <si>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</si>
  <si>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</si>
  <si>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</si>
  <si>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</si>
  <si>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</si>
  <si>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</si>
  <si>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</si>
  <si>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</si>
  <si>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</si>
  <si>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</si>
  <si>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</si>
  <si>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</si>
  <si>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</si>
  <si>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</si>
  <si>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</si>
  <si>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</si>
  <si>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</si>
  <si>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</si>
  <si>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</si>
  <si>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</si>
  <si>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</si>
  <si>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</si>
  <si>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</si>
  <si>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</si>
  <si>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</si>
  <si>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</si>
  <si>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</si>
  <si>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</si>
  <si>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</si>
  <si>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</si>
  <si>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</si>
  <si>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</si>
  <si>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</si>
  <si>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</si>
  <si>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</si>
  <si>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</si>
  <si>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</si>
  <si>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</si>
  <si>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</si>
  <si>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</si>
  <si>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</si>
  <si>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</si>
  <si>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</si>
  <si>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</si>
  <si>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</si>
  <si>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</si>
  <si>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</si>
  <si>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</si>
  <si>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</si>
  <si>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</si>
  <si>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</si>
  <si>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</si>
  <si>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</si>
  <si>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</si>
  <si>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</si>
  <si>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</si>
  <si>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</si>
  <si>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</si>
  <si>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</si>
  <si>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</si>
  <si>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</si>
  <si>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</si>
  <si>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</si>
  <si>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</si>
  <si>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</si>
  <si>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</si>
  <si>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</si>
  <si>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</si>
  <si>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</si>
  <si>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</si>
  <si>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</si>
  <si>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</si>
  <si>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</si>
  <si>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</si>
  <si>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</si>
  <si>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</si>
  <si>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</si>
  <si>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</si>
  <si>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</si>
  <si>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</si>
  <si>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</si>
  <si>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</si>
  <si>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</si>
  <si>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</si>
  <si>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</si>
  <si>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</si>
  <si>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</si>
  <si>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</si>
  <si>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</si>
  <si>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</si>
  <si>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</si>
  <si>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</si>
  <si>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</si>
  <si>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</si>
  <si>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</si>
  <si>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</si>
  <si>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</si>
  <si>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</si>
  <si>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</si>
  <si>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</si>
  <si>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</si>
  <si>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</si>
  <si>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</si>
  <si>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</si>
  <si>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</si>
  <si>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</si>
  <si>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</si>
  <si>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</si>
  <si>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</si>
  <si>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</si>
  <si>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</si>
  <si>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</si>
  <si>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</si>
  <si>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</si>
  <si>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</si>
  <si>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</si>
  <si>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</si>
  <si>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</si>
  <si>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</si>
  <si>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</si>
  <si>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</si>
  <si>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</si>
  <si>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</si>
  <si>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</si>
  <si>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</si>
  <si>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</si>
  <si>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</si>
  <si>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</si>
  <si>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</si>
  <si>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</si>
  <si>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</si>
  <si>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</si>
  <si>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</si>
  <si>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</si>
  <si>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</si>
  <si>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</si>
  <si>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</si>
  <si>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</si>
  <si>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</si>
  <si>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</si>
  <si>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</si>
  <si>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</si>
  <si>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</si>
  <si>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</si>
  <si>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</si>
  <si>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</si>
  <si>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</si>
  <si>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</si>
  <si>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</si>
  <si>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</si>
  <si>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</si>
  <si>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</si>
  <si>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</si>
  <si>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</si>
  <si>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</si>
  <si>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</si>
  <si>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</si>
  <si>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</si>
  <si>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</si>
  <si>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</si>
  <si>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</si>
  <si>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</si>
  <si>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</si>
  <si>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</si>
  <si>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</si>
  <si>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</si>
  <si>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</si>
  <si>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</si>
  <si>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</si>
  <si>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</si>
  <si>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</si>
  <si>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</si>
  <si>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</si>
  <si>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</si>
  <si>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</si>
  <si>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</si>
  <si>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</si>
  <si>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</si>
  <si>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</si>
  <si>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</si>
  <si>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</si>
  <si>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</si>
  <si>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</si>
  <si>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</si>
  <si>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</si>
  <si>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</si>
  <si>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</si>
  <si>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</si>
  <si>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</si>
  <si>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</si>
  <si>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</si>
  <si>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</si>
  <si>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</si>
  <si>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</si>
  <si>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</si>
  <si>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</si>
  <si>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</si>
  <si>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</si>
  <si>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</si>
  <si>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</si>
  <si>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</si>
  <si>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</si>
  <si>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</si>
  <si>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</si>
  <si>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</si>
  <si>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</si>
  <si>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</si>
  <si>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</si>
  <si>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</si>
  <si>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</si>
  <si>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</si>
  <si>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</si>
  <si>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</si>
  <si>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</si>
  <si>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</si>
  <si>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</si>
  <si>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</si>
  <si>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</si>
  <si>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</si>
  <si>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</si>
  <si>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</si>
  <si>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</si>
  <si>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</si>
  <si>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</si>
  <si>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</si>
  <si>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</si>
  <si>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</si>
  <si>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</si>
  <si>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</si>
  <si>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</si>
  <si>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</si>
  <si>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</si>
  <si>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</si>
  <si>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</si>
  <si>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</si>
  <si>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</si>
  <si>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</si>
  <si>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</si>
  <si>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</si>
  <si>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</si>
  <si>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</si>
  <si>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</si>
  <si>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</si>
  <si>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</si>
  <si>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</si>
  <si>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</si>
  <si>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</si>
  <si>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</si>
  <si>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</si>
  <si>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</si>
  <si>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</si>
  <si>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</si>
  <si>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</si>
  <si>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</si>
  <si>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</si>
  <si>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</si>
  <si>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</si>
  <si>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</si>
  <si>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</si>
  <si>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</si>
  <si>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</si>
  <si>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</si>
  <si>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</si>
  <si>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</si>
  <si>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</si>
  <si>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</si>
  <si>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</si>
  <si>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</si>
  <si>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</si>
  <si>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</si>
  <si>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</si>
  <si>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</si>
  <si>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</si>
  <si>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</si>
  <si>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</si>
  <si>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</si>
  <si>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</si>
  <si>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</si>
  <si>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</si>
  <si>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</si>
  <si>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</si>
  <si>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</si>
  <si>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</si>
  <si>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</si>
  <si>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</si>
  <si>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</si>
  <si>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</si>
  <si>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</si>
  <si>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</si>
  <si>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</si>
  <si>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</si>
  <si>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</si>
  <si>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</si>
  <si>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</si>
  <si>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</si>
  <si>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</si>
  <si>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</si>
  <si>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</si>
  <si>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</si>
  <si>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</si>
  <si>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</si>
  <si>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</si>
  <si>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</si>
  <si>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</si>
  <si>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</si>
  <si>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</si>
  <si>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</si>
  <si>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</si>
  <si>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</si>
  <si>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</si>
  <si>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</si>
  <si>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</si>
  <si>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</si>
  <si>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</si>
  <si>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</si>
  <si>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</si>
  <si>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</si>
  <si>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</si>
  <si>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</si>
  <si>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</si>
  <si>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</si>
  <si>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</si>
  <si>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</si>
  <si>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</si>
  <si>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</si>
  <si>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</si>
  <si>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</si>
  <si>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</si>
  <si>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</si>
  <si>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</si>
  <si>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</si>
  <si>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</si>
  <si>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</si>
  <si>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</si>
  <si>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</si>
  <si>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</si>
  <si>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</si>
  <si>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</si>
  <si>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</si>
  <si>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</si>
  <si>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</si>
  <si>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</si>
  <si>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</si>
  <si>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</si>
  <si>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</si>
  <si>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</si>
  <si>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</si>
  <si>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</si>
  <si>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</si>
  <si>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</si>
  <si>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</si>
  <si>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</si>
  <si>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</si>
  <si>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</si>
  <si>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</si>
  <si>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</si>
  <si>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</si>
  <si>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</si>
  <si>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</si>
  <si>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</si>
  <si>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</si>
  <si>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</si>
  <si>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</si>
  <si>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</si>
  <si>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</si>
  <si>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</si>
  <si>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</si>
  <si>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</si>
  <si>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</si>
  <si>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</si>
  <si>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</si>
  <si>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</si>
  <si>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</si>
  <si>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</si>
  <si>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</si>
  <si>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</si>
  <si>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</si>
  <si>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</si>
  <si>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</si>
  <si>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</si>
  <si>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</si>
  <si>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</si>
  <si>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</si>
  <si>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</si>
  <si>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</si>
  <si>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</si>
  <si>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</si>
  <si>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</si>
  <si>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</si>
  <si>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</si>
  <si>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</si>
  <si>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</si>
  <si>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</si>
  <si>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</si>
  <si>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</si>
  <si>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</si>
  <si>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</si>
  <si>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</si>
  <si>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</si>
  <si>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</si>
  <si>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</si>
  <si>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</si>
  <si>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</si>
  <si>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</si>
  <si>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</si>
  <si>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</si>
  <si>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</si>
  <si>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</si>
  <si>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</si>
  <si>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</si>
  <si>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</si>
  <si>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</si>
  <si>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</si>
  <si>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</si>
  <si>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</si>
  <si>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</si>
  <si>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</si>
  <si>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</si>
  <si>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</si>
  <si>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</si>
  <si>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</si>
  <si>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</si>
  <si>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</si>
  <si>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</si>
  <si>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</si>
  <si>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</si>
  <si>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</si>
  <si>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</si>
  <si>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</si>
  <si>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</si>
  <si>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</si>
  <si>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</si>
  <si>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</si>
  <si>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</si>
  <si>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</si>
  <si>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</si>
  <si>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</si>
  <si>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</si>
  <si>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</si>
  <si>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</si>
  <si>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</si>
  <si>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</si>
  <si>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</si>
  <si>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</si>
  <si>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</si>
  <si>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</si>
  <si>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</si>
  <si>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</si>
  <si>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</si>
  <si>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</si>
  <si>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</si>
  <si>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</si>
  <si>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</si>
  <si>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</si>
  <si>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</si>
  <si>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</si>
  <si>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</si>
  <si>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</si>
  <si>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</si>
  <si>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</si>
  <si>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</si>
  <si>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</si>
  <si>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</si>
  <si>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</si>
  <si>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</si>
  <si>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</si>
  <si>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</si>
  <si>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</si>
  <si>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</si>
  <si>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</si>
  <si>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</si>
  <si>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</si>
  <si>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</si>
  <si>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</si>
  <si>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</si>
  <si>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</si>
  <si>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</si>
  <si>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</si>
  <si>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</si>
  <si>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</si>
  <si>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</si>
  <si>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</si>
  <si>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</si>
  <si>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</si>
  <si>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</si>
  <si>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</si>
  <si>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</si>
  <si>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</si>
  <si>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</si>
  <si>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</si>
  <si>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</si>
  <si>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</si>
  <si>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</si>
  <si>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</si>
  <si>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</si>
  <si>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</si>
  <si>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</si>
  <si>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</si>
  <si>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</si>
  <si>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</si>
  <si>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</si>
  <si>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</si>
  <si>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</si>
  <si>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</si>
  <si>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</si>
  <si>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</si>
  <si>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</si>
  <si>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</si>
  <si>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</si>
  <si>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</si>
  <si>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</si>
  <si>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</si>
  <si>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</si>
  <si>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</si>
  <si>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</si>
  <si>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</si>
  <si>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</si>
  <si>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</si>
  <si>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</si>
  <si>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</si>
  <si>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</si>
  <si>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</si>
  <si>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</si>
  <si>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</si>
  <si>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</si>
  <si>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</si>
  <si>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</si>
  <si>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</si>
  <si>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</si>
  <si>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</si>
  <si>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</si>
  <si>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</si>
  <si>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</si>
  <si>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</si>
  <si>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</si>
  <si>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</si>
  <si>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</si>
  <si>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</si>
  <si>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</si>
  <si>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</si>
  <si>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</si>
  <si>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</si>
  <si>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</si>
  <si>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</si>
  <si>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</si>
  <si>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</si>
  <si>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</si>
  <si>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</si>
  <si>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</si>
  <si>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</si>
  <si>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</si>
  <si>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</si>
  <si>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</si>
  <si>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</si>
  <si>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</si>
  <si>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</si>
  <si>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</si>
  <si>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</si>
  <si>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</si>
  <si>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</si>
  <si>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</si>
  <si>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</si>
  <si>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</si>
  <si>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</si>
  <si>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</si>
  <si>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</si>
  <si>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</si>
  <si>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</si>
  <si>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</si>
  <si>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</si>
  <si>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</si>
  <si>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</si>
  <si>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</si>
  <si>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</si>
  <si>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</si>
  <si>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</si>
  <si>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</si>
  <si>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</si>
  <si>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</si>
  <si>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</si>
  <si>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</si>
  <si>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</si>
  <si>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</si>
  <si>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</si>
  <si>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</si>
  <si>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</si>
  <si>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</si>
  <si>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</si>
  <si>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</si>
  <si>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</si>
  <si>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</si>
  <si>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</si>
  <si>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</si>
  <si>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</si>
  <si>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</si>
  <si>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</si>
  <si>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</si>
  <si>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</si>
  <si>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</si>
  <si>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</si>
  <si>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</si>
  <si>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</si>
  <si>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</si>
  <si>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</si>
  <si>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</si>
  <si>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</si>
  <si>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</si>
  <si>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</si>
  <si>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</si>
  <si>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</si>
  <si>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</si>
  <si>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</si>
  <si>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</si>
  <si>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</si>
  <si>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</si>
  <si>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</si>
  <si>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</si>
  <si>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</si>
  <si>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</si>
  <si>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</si>
  <si>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</si>
  <si>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</si>
  <si>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</si>
  <si>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</si>
  <si>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</si>
  <si>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</si>
  <si>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</si>
  <si>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</si>
  <si>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</si>
  <si>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</si>
  <si>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</si>
  <si>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</si>
  <si>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</si>
  <si>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</si>
  <si>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</si>
  <si>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</si>
  <si>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</si>
  <si>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</si>
  <si>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</si>
  <si>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</si>
  <si>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</si>
  <si>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</si>
  <si>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</si>
  <si>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</si>
  <si>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</si>
  <si>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</si>
  <si>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</si>
  <si>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</si>
  <si>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</si>
  <si>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</si>
  <si>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</si>
  <si>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</si>
  <si>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</si>
  <si>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</si>
  <si>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</si>
  <si>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</si>
  <si>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</si>
  <si>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</si>
  <si>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</si>
  <si>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</si>
  <si>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</si>
  <si>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</si>
  <si>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</si>
  <si>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</si>
  <si>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</si>
  <si>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</si>
  <si>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</si>
  <si>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</si>
  <si>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</si>
  <si>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</si>
  <si>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</si>
  <si>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</si>
  <si>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</si>
  <si>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</si>
  <si>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</si>
  <si>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</si>
  <si>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</si>
  <si>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</si>
  <si>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</si>
  <si>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</si>
  <si>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</si>
  <si>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</si>
  <si>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</si>
  <si>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</si>
  <si>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</si>
  <si>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</si>
  <si>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</si>
  <si>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</si>
  <si>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</si>
  <si>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</si>
  <si>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</si>
  <si>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</si>
  <si>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</si>
  <si>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</si>
  <si>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</si>
  <si>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</si>
  <si>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</si>
  <si>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</si>
  <si>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</si>
  <si>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</si>
  <si>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</si>
  <si>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</si>
  <si>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</si>
  <si>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</si>
  <si>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</si>
  <si>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</si>
  <si>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</si>
  <si>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</si>
  <si>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</si>
  <si>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</si>
  <si>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</si>
  <si>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</si>
  <si>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</si>
  <si>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</si>
  <si>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</si>
  <si>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</si>
  <si>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</si>
  <si>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</si>
  <si>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</si>
  <si>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</si>
  <si>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</si>
  <si>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</si>
  <si>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</si>
  <si>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</si>
  <si>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</si>
  <si>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</si>
  <si>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</si>
  <si>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</si>
  <si>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</si>
  <si>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</si>
  <si>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</si>
  <si>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</si>
  <si>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</si>
  <si>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</si>
  <si>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</si>
  <si>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</si>
  <si>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</si>
  <si>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</si>
  <si>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</si>
  <si>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</si>
  <si>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</si>
  <si>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</si>
  <si>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</si>
  <si>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</si>
  <si>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</si>
  <si>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</si>
  <si>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</si>
  <si>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</si>
  <si>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</si>
  <si>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</si>
  <si>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</si>
  <si>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</si>
  <si>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</si>
  <si>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</si>
  <si>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</si>
  <si>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</si>
  <si>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</si>
  <si>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</si>
  <si>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</si>
  <si>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</si>
  <si>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</si>
  <si>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</si>
  <si>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</si>
  <si>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</si>
  <si>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</si>
  <si>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</si>
  <si>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</si>
  <si>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</si>
  <si>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</si>
  <si>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</si>
  <si>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</si>
  <si>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</si>
  <si>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</si>
  <si>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</si>
  <si>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</si>
  <si>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</si>
  <si>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</si>
  <si>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</si>
  <si>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</si>
  <si>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</si>
  <si>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</si>
  <si>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</si>
  <si>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</si>
  <si>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</si>
  <si>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</si>
  <si>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</si>
  <si>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</si>
  <si>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</si>
  <si>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</si>
  <si>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</si>
  <si>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</si>
  <si>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</si>
  <si>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</si>
  <si>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</si>
  <si>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</si>
  <si>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</si>
  <si>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</si>
  <si>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</si>
  <si>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</si>
  <si>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</si>
  <si>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</si>
  <si>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</si>
  <si>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</si>
  <si>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</si>
  <si>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</si>
  <si>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</si>
  <si>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</si>
  <si>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</si>
  <si>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</si>
  <si>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</si>
  <si>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</si>
  <si>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</si>
  <si>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</si>
  <si>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</si>
  <si>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</si>
  <si>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</si>
  <si>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</si>
  <si>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</si>
  <si>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</si>
  <si>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</si>
  <si>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</si>
  <si>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</si>
  <si>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</si>
  <si>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</si>
  <si>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</si>
  <si>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</si>
  <si>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</si>
  <si>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</si>
  <si>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</si>
  <si>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</si>
  <si>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</si>
  <si>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</si>
  <si>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</si>
  <si>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</si>
  <si>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</si>
  <si>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</si>
  <si>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</si>
  <si>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</si>
  <si>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</si>
  <si>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</si>
  <si>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</si>
  <si>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</si>
  <si>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</si>
  <si>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</si>
  <si>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</si>
  <si>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</si>
  <si>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</si>
  <si>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</si>
  <si>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</si>
  <si>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</si>
  <si>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</si>
  <si>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</si>
  <si>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</si>
  <si>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</si>
  <si>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</si>
  <si>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</si>
  <si>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</si>
  <si>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</si>
  <si>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</si>
  <si>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</si>
  <si>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</si>
  <si>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</si>
  <si>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</si>
  <si>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</si>
  <si>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</si>
  <si>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</si>
  <si>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</si>
  <si>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</si>
  <si>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</si>
  <si>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</si>
  <si>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</si>
  <si>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</si>
  <si>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</si>
  <si>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</si>
  <si>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</si>
  <si>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</si>
  <si>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</si>
  <si>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</si>
  <si>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</si>
  <si>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</si>
  <si>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</si>
  <si>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</si>
  <si>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</si>
  <si>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</si>
  <si>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</si>
  <si>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</si>
  <si>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</si>
  <si>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</si>
  <si>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</si>
  <si>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</si>
  <si>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</si>
  <si>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</si>
  <si>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</si>
  <si>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</si>
  <si>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</si>
  <si>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</si>
  <si>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</si>
  <si>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</si>
  <si>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</si>
  <si>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</si>
  <si>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</si>
  <si>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</si>
  <si>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</si>
  <si>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</si>
  <si>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</si>
  <si>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</si>
  <si>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</si>
  <si>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</si>
  <si>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</si>
  <si>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</si>
  <si>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</si>
  <si>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</si>
  <si>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</si>
  <si>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</si>
  <si>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</si>
  <si>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</si>
  <si>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</si>
  <si>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</si>
  <si>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</si>
  <si>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</si>
  <si>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</si>
  <si>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</si>
  <si>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</si>
  <si>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</si>
  <si>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</si>
  <si>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</si>
  <si>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</si>
  <si>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</si>
  <si>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</si>
  <si>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</si>
  <si>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</si>
  <si>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</si>
  <si>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</si>
  <si>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</si>
  <si>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</si>
  <si>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</si>
  <si>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</si>
  <si>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</si>
  <si>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</si>
  <si>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</si>
  <si>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</si>
  <si>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</si>
  <si>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</si>
  <si>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</si>
  <si>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</si>
  <si>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</si>
  <si>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</si>
  <si>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</si>
  <si>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</si>
  <si>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</si>
  <si>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</si>
  <si>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</si>
  <si>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</si>
  <si>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</si>
  <si>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</si>
  <si>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</si>
  <si>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</si>
  <si>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</si>
  <si>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</si>
  <si>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</si>
  <si>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</si>
  <si>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</si>
  <si>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</si>
  <si>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</si>
  <si>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</si>
  <si>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</si>
  <si>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</si>
  <si>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</si>
  <si>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</si>
  <si>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</si>
  <si>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</si>
  <si>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</si>
  <si>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</si>
  <si>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</si>
  <si>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</si>
  <si>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</si>
  <si>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</si>
  <si>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</si>
  <si>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</si>
  <si>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</si>
  <si>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</si>
  <si>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</si>
  <si>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</si>
  <si>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</si>
  <si>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</si>
  <si>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</si>
  <si>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</si>
  <si>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</si>
  <si>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</si>
  <si>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</si>
  <si>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</si>
  <si>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</si>
  <si>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</si>
  <si>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</si>
  <si>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</si>
  <si>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</si>
  <si>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</si>
  <si>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</si>
  <si>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</si>
  <si>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</si>
  <si>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</si>
  <si>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</si>
  <si>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</si>
  <si>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</si>
  <si>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</si>
  <si>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</si>
  <si>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</si>
  <si>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</si>
  <si>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</si>
  <si>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</si>
  <si>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</si>
  <si>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</si>
  <si>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</si>
  <si>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</si>
  <si>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</si>
  <si>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</si>
  <si>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</si>
  <si>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</si>
  <si>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</si>
  <si>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</si>
  <si>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</si>
  <si>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</si>
  <si>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</si>
  <si>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</si>
  <si>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</si>
  <si>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</si>
  <si>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</si>
  <si>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</si>
  <si>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</si>
  <si>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</si>
  <si>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</si>
  <si>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</si>
  <si>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</si>
  <si>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</si>
  <si>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</si>
  <si>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</si>
  <si>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</si>
  <si>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</si>
  <si>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</si>
  <si>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</si>
  <si>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</si>
  <si>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</si>
  <si>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</si>
  <si>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</si>
  <si>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</si>
  <si>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</si>
  <si>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</si>
  <si>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</si>
  <si>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</si>
  <si>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</si>
  <si>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</si>
  <si>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</si>
  <si>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</si>
  <si>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</si>
  <si>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</si>
  <si>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</si>
  <si>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</si>
  <si>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</si>
  <si>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</si>
  <si>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</si>
  <si>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</si>
  <si>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</si>
  <si>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</si>
  <si>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</si>
  <si>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</si>
  <si>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</si>
  <si>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</si>
  <si>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</si>
  <si>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</si>
  <si>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</si>
  <si>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</si>
  <si>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</si>
  <si>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</si>
  <si>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</si>
  <si>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</si>
  <si>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</si>
  <si>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</si>
  <si>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</si>
  <si>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</si>
  <si>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</si>
  <si>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</si>
  <si>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</si>
  <si>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</si>
  <si>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</si>
  <si>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</si>
  <si>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</si>
  <si>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</si>
  <si>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</si>
  <si>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</si>
  <si>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</si>
  <si>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</si>
  <si>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</si>
  <si>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</si>
  <si>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</si>
  <si>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</si>
  <si>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</si>
  <si>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</si>
  <si>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</si>
  <si>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</si>
  <si>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</si>
  <si>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</si>
  <si>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</si>
  <si>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</si>
  <si>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</si>
  <si>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</si>
  <si>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</si>
  <si>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</si>
  <si>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</si>
  <si>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</si>
  <si>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</si>
  <si>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</si>
  <si>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</si>
  <si>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</si>
  <si>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</si>
  <si>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</si>
  <si>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</si>
  <si>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</si>
  <si>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</si>
  <si>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</si>
  <si>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</si>
  <si>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</si>
  <si>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</si>
  <si>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</si>
  <si>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</si>
  <si>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</si>
  <si>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</si>
  <si>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</si>
  <si>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</si>
  <si>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</si>
  <si>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</si>
  <si>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</si>
  <si>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</si>
  <si>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</si>
  <si>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</si>
  <si>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</si>
  <si>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</si>
  <si>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</si>
  <si>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</si>
  <si>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</si>
  <si>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</si>
  <si>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</si>
  <si>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</si>
  <si>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</si>
  <si>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</si>
  <si>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</si>
  <si>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</si>
  <si>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</si>
  <si>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</si>
  <si>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</si>
  <si>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</si>
  <si>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</si>
  <si>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</si>
  <si>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</si>
  <si>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</si>
  <si>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</si>
  <si>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</si>
  <si>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</si>
  <si>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</si>
  <si>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</si>
  <si>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</si>
  <si>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</si>
  <si>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</si>
  <si>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</si>
  <si>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</si>
  <si>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</si>
  <si>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</si>
  <si>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</si>
  <si>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</si>
  <si>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</si>
  <si>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</si>
  <si>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</si>
  <si>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</si>
  <si>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</si>
  <si>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</si>
  <si>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</si>
  <si>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</si>
  <si>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</si>
  <si>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</si>
  <si>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</si>
  <si>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</si>
  <si>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</si>
  <si>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</si>
  <si>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</si>
  <si>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</si>
  <si>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</si>
  <si>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</si>
  <si>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</si>
  <si>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</si>
  <si>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</si>
  <si>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</si>
  <si>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</si>
  <si>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</si>
  <si>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</si>
  <si>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</si>
  <si>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</si>
  <si>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</si>
  <si>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</si>
  <si>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</si>
  <si>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</si>
  <si>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</si>
  <si>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</si>
  <si>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</si>
  <si>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</si>
  <si>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</si>
  <si>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</si>
  <si>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</si>
  <si>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</si>
  <si>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</si>
  <si>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</si>
  <si>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</si>
  <si>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</si>
  <si>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</si>
  <si>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</si>
  <si>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</si>
  <si>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</si>
  <si>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</si>
  <si>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</si>
  <si>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</si>
  <si>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</si>
  <si>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</si>
  <si>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</si>
  <si>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</si>
  <si>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</si>
  <si>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</si>
  <si>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</si>
  <si>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</si>
  <si>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</si>
  <si>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</si>
  <si>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</si>
  <si>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</si>
  <si>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</si>
  <si>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</si>
  <si>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</si>
  <si>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</si>
  <si>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</si>
  <si>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</si>
  <si>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</si>
  <si>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</si>
  <si>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</si>
  <si>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</si>
  <si>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</si>
  <si>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</si>
  <si>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</si>
  <si>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</si>
  <si>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</si>
  <si>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</si>
  <si>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</si>
  <si>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</si>
  <si>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</si>
  <si>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</si>
  <si>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</si>
  <si>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</si>
  <si>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</si>
  <si>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</si>
  <si>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</si>
  <si>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</si>
  <si>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</si>
  <si>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</si>
  <si>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</si>
  <si>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</si>
  <si>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</si>
  <si>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</si>
  <si>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</si>
  <si>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</si>
  <si>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</si>
  <si>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</si>
  <si>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</si>
  <si>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</si>
  <si>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</si>
  <si>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</si>
  <si>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</si>
  <si>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</si>
  <si>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</si>
  <si>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</si>
  <si>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</si>
  <si>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</si>
  <si>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</si>
  <si>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</si>
  <si>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</si>
  <si>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</si>
  <si>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</si>
  <si>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</si>
  <si>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</si>
  <si>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</si>
  <si>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</si>
  <si>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</si>
  <si>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</si>
  <si>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</si>
  <si>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</si>
  <si>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</si>
  <si>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</si>
  <si>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</si>
  <si>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</si>
  <si>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</si>
  <si>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</si>
  <si>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</si>
  <si>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</si>
  <si>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</si>
  <si>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</si>
  <si>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</si>
  <si>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</si>
  <si>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</si>
  <si>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</si>
  <si>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</si>
  <si>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</si>
  <si>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</si>
  <si>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</si>
  <si>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</si>
  <si>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</si>
  <si>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</si>
  <si>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</si>
  <si>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</si>
  <si>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</si>
  <si>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</si>
  <si>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</si>
  <si>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</si>
  <si>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</si>
  <si>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</si>
  <si>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</si>
  <si>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</si>
  <si>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</si>
  <si>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</si>
  <si>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</si>
  <si>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</si>
  <si>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</si>
  <si>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</si>
  <si>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</si>
  <si>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</si>
  <si>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</si>
  <si>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</si>
  <si>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</si>
  <si>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</si>
  <si>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</si>
  <si>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</si>
  <si>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</si>
  <si>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</si>
  <si>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</si>
  <si>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</si>
  <si>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</si>
  <si>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</si>
  <si>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</si>
  <si>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</si>
  <si>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</si>
  <si>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</si>
  <si>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</si>
  <si>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</si>
  <si>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</si>
  <si>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</si>
  <si>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</si>
  <si>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</si>
  <si>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</si>
  <si>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</si>
  <si>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</si>
  <si>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</si>
  <si>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</si>
  <si>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</si>
  <si>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</si>
  <si>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</si>
  <si>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</si>
  <si>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</si>
  <si>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</si>
  <si>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</si>
  <si>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</si>
  <si>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</si>
  <si>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</si>
  <si>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</si>
  <si>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</si>
  <si>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</si>
  <si>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</si>
  <si>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</si>
  <si>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</si>
  <si>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</si>
  <si>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</si>
  <si>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</si>
  <si>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</si>
  <si>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</si>
  <si>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</si>
  <si>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</si>
  <si>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</si>
  <si>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</si>
  <si>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</si>
  <si>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</si>
  <si>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</si>
  <si>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</si>
  <si>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</si>
  <si>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</si>
  <si>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</si>
  <si>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</si>
  <si>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</si>
  <si>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</si>
  <si>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</si>
  <si>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</si>
  <si>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</si>
  <si>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</si>
  <si>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</si>
  <si>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</si>
  <si>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</si>
  <si>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</si>
  <si>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</si>
  <si>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</si>
  <si>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</si>
  <si>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</si>
  <si>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</si>
  <si>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</si>
  <si>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</si>
  <si>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</si>
  <si>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</si>
  <si>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</si>
  <si>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</si>
  <si>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</si>
  <si>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</si>
  <si>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</si>
  <si>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</si>
  <si>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</si>
  <si>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</si>
  <si>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</si>
  <si>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</si>
  <si>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</si>
  <si>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</si>
  <si>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</si>
  <si>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</si>
  <si>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</si>
  <si>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</si>
  <si>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</si>
  <si>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</si>
  <si>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</si>
  <si>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</si>
  <si>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</si>
  <si>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</si>
  <si>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</si>
  <si>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</si>
  <si>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</si>
  <si>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</si>
  <si>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</si>
  <si>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</si>
  <si>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</si>
  <si>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</si>
  <si>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</si>
  <si>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</si>
  <si>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</si>
  <si>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</si>
  <si>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</si>
  <si>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</si>
  <si>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</si>
  <si>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</si>
  <si>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</si>
  <si>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</si>
  <si>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</si>
  <si>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</si>
  <si>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</si>
  <si>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</si>
  <si>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</si>
  <si>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</si>
  <si>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</si>
  <si>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</si>
  <si>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</si>
  <si>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</si>
  <si>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</si>
  <si>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</si>
  <si>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</si>
  <si>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</si>
  <si>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</si>
  <si>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</si>
  <si>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</si>
  <si>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</si>
  <si>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</si>
  <si>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</si>
  <si>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</si>
  <si>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</si>
  <si>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</si>
  <si>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</si>
  <si>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</si>
  <si>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</si>
  <si>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</si>
  <si>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</si>
  <si>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</si>
  <si>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</si>
  <si>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</si>
  <si>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</si>
  <si>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</si>
  <si>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</si>
  <si>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</si>
  <si>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</si>
  <si>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</si>
  <si>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</si>
  <si>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</si>
  <si>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</si>
  <si>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</si>
  <si>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</si>
  <si>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</si>
  <si>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</si>
  <si>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</si>
  <si>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</si>
  <si>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</si>
  <si>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</si>
  <si>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</si>
  <si>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</si>
  <si>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</si>
  <si>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</si>
  <si>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</si>
  <si>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</si>
  <si>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</si>
  <si>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</si>
  <si>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</si>
  <si>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</si>
  <si>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</si>
  <si>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</si>
  <si>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</si>
  <si>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</si>
  <si>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</si>
  <si>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</si>
  <si>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</si>
  <si>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</si>
  <si>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</si>
  <si>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</si>
  <si>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</si>
  <si>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</si>
  <si>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</si>
  <si>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</si>
  <si>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</si>
  <si>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</si>
  <si>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</si>
  <si>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</si>
  <si>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</si>
  <si>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</si>
  <si>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</si>
  <si>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</si>
  <si>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</si>
  <si>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</si>
  <si>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</si>
  <si>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</si>
  <si>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</si>
  <si>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</si>
  <si>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</si>
  <si>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</si>
  <si>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</si>
  <si>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</si>
  <si>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</si>
  <si>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</si>
  <si>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</si>
  <si>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</si>
  <si>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</si>
  <si>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</si>
  <si>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</si>
  <si>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</si>
  <si>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</si>
  <si>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</si>
  <si>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</si>
  <si>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</si>
  <si>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</si>
  <si>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</si>
  <si>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</si>
  <si>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</si>
  <si>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</si>
  <si>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</si>
  <si>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</si>
  <si>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</si>
  <si>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</si>
  <si>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</si>
  <si>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</si>
  <si>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</si>
  <si>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</si>
  <si>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</si>
  <si>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</si>
  <si>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</si>
  <si>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</si>
  <si>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</si>
  <si>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</si>
  <si>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</si>
  <si>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</si>
  <si>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</si>
  <si>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</si>
  <si>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</si>
  <si>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</si>
  <si>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</si>
  <si>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</si>
  <si>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</si>
  <si>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</si>
  <si>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</si>
  <si>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</si>
  <si>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</si>
  <si>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</si>
  <si>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</si>
  <si>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</si>
  <si>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</si>
  <si>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</si>
  <si>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</si>
  <si>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</si>
  <si>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</si>
  <si>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</si>
  <si>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</si>
  <si>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</si>
  <si>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</si>
  <si>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</si>
  <si>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</si>
  <si>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</si>
  <si>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</si>
  <si>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</si>
  <si>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</si>
  <si>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</si>
  <si>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</si>
  <si>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</si>
  <si>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</si>
  <si>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</si>
  <si>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</si>
  <si>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</si>
  <si>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</si>
  <si>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</si>
  <si>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</si>
  <si>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</si>
  <si>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</si>
  <si>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</si>
  <si>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</si>
  <si>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</si>
  <si>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</si>
  <si>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</si>
  <si>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</si>
  <si>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</si>
  <si>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</si>
  <si>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</si>
  <si>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</si>
  <si>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</si>
  <si>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</si>
  <si>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</si>
  <si>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</si>
  <si>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</si>
  <si>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</si>
  <si>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</si>
  <si>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</si>
  <si>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</si>
  <si>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</si>
  <si>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</si>
  <si>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</si>
  <si>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</si>
  <si>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</si>
  <si>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</si>
  <si>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</si>
  <si>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</si>
  <si>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</si>
  <si>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</si>
  <si>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</si>
  <si>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</si>
  <si>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</si>
  <si>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</si>
  <si>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</si>
  <si>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</si>
  <si>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</si>
  <si>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</si>
  <si>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</si>
  <si>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</si>
  <si>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</si>
  <si>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</si>
  <si>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</si>
  <si>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</si>
  <si>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</si>
  <si>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</si>
  <si>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</si>
  <si>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</si>
  <si>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</si>
  <si>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</si>
  <si>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</si>
  <si>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</si>
  <si>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</si>
  <si>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</si>
  <si>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</si>
  <si>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</si>
  <si>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</si>
  <si>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</si>
  <si>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</si>
  <si>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</si>
  <si>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</si>
  <si>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</si>
  <si>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</si>
  <si>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</si>
  <si>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</si>
  <si>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</si>
  <si>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</si>
  <si>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</si>
  <si>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</si>
  <si>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</si>
  <si>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</si>
  <si>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</si>
  <si>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</si>
  <si>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</si>
  <si>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</si>
  <si>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</si>
  <si>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</si>
  <si>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</si>
  <si>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</si>
  <si>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</si>
  <si>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</si>
  <si>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</si>
  <si>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</si>
  <si>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</si>
  <si>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</si>
  <si>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</si>
  <si>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</si>
  <si>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</si>
  <si>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</si>
  <si>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</si>
  <si>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</si>
  <si>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</si>
  <si>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</si>
  <si>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</si>
  <si>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</si>
  <si>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</si>
  <si>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</si>
  <si>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</si>
  <si>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</si>
  <si>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</si>
  <si>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</si>
  <si>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</si>
  <si>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</si>
  <si>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</si>
  <si>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</si>
  <si>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</si>
  <si>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</si>
  <si>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</si>
  <si>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</si>
  <si>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</si>
  <si>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</si>
  <si>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</si>
  <si>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</si>
  <si>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</si>
  <si>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</si>
  <si>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</si>
  <si>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</si>
  <si>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</si>
  <si>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</si>
  <si>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</si>
  <si>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</si>
  <si>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</si>
  <si>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</si>
  <si>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</si>
  <si>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</si>
  <si>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</si>
  <si>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</si>
  <si>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</si>
  <si>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</si>
  <si>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</si>
  <si>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</si>
  <si>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</si>
  <si>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</si>
  <si>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</si>
  <si>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</si>
  <si>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</si>
  <si>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</si>
  <si>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</si>
  <si>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</si>
  <si>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</si>
  <si>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</si>
  <si>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</si>
  <si>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</si>
  <si>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</si>
  <si>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</si>
  <si>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</si>
  <si>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</si>
  <si>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</si>
  <si>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</si>
  <si>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</si>
  <si>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</si>
  <si>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</si>
  <si>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</si>
  <si>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</si>
  <si>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</si>
  <si>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</si>
  <si>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</si>
  <si>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</si>
  <si>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</si>
  <si>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</si>
  <si>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</si>
  <si>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</si>
  <si>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</si>
  <si>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</si>
  <si>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</si>
  <si>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</si>
  <si>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</si>
  <si>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</si>
  <si>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</si>
  <si>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</si>
  <si>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</si>
  <si>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</si>
  <si>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</si>
  <si>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</si>
  <si>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</si>
  <si>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</si>
  <si>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</si>
  <si>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</si>
  <si>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</si>
  <si>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</si>
  <si>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</si>
  <si>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</si>
  <si>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</si>
  <si>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</si>
  <si>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</si>
  <si>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</si>
  <si>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</si>
  <si>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</si>
  <si>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</si>
  <si>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</si>
  <si>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</si>
  <si>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</si>
  <si>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</si>
  <si>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</si>
  <si>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</si>
  <si>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</si>
  <si>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</si>
  <si>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</si>
  <si>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</si>
  <si>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</si>
  <si>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</si>
  <si>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</si>
  <si>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</si>
  <si>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</si>
  <si>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</si>
  <si>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</si>
  <si>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</si>
  <si>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</si>
  <si>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</si>
  <si>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</si>
  <si>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</si>
  <si>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</si>
  <si>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</si>
  <si>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</si>
  <si>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</si>
  <si>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</si>
  <si>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</si>
  <si>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</si>
  <si>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</si>
  <si>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</si>
  <si>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</si>
  <si>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</si>
  <si>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</si>
  <si>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</si>
  <si>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</si>
  <si>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</si>
  <si>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</si>
  <si>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</si>
  <si>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</si>
  <si>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</si>
  <si>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</si>
  <si>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</si>
  <si>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</si>
  <si>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</si>
  <si>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</si>
  <si>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</si>
  <si>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</si>
  <si>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</si>
  <si>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</si>
  <si>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</si>
  <si>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</si>
  <si>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</si>
  <si>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</si>
  <si>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</si>
  <si>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</si>
  <si>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</si>
  <si>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</si>
  <si>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</si>
  <si>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</si>
  <si>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</si>
  <si>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</si>
  <si>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</si>
  <si>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</si>
  <si>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</si>
  <si>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</si>
  <si>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</si>
  <si>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</si>
  <si>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</si>
  <si>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</si>
  <si>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</si>
  <si>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</si>
  <si>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</si>
  <si>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</si>
  <si>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</si>
  <si>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</si>
  <si>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</si>
  <si>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</si>
  <si>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</si>
  <si>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</si>
  <si>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</si>
  <si>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</si>
  <si>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</si>
  <si>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</si>
  <si>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</si>
  <si>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</si>
  <si>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</si>
  <si>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</si>
  <si>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</si>
  <si>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</si>
  <si>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</si>
  <si>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</si>
  <si>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</si>
  <si>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</si>
  <si>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</si>
  <si>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</si>
  <si>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</si>
  <si>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</si>
  <si>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</si>
  <si>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</si>
  <si>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</si>
  <si>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</si>
  <si>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</si>
  <si>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</si>
  <si>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</si>
  <si>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</si>
  <si>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</si>
  <si>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</si>
  <si>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</si>
  <si>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</si>
  <si>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</si>
  <si>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</si>
  <si>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</si>
  <si>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</si>
  <si>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</si>
  <si>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</si>
  <si>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</si>
  <si>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</si>
  <si>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</si>
  <si>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</si>
  <si>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</si>
  <si>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</si>
  <si>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</si>
  <si>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</si>
  <si>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</si>
  <si>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</si>
  <si>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</si>
  <si>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</si>
  <si>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</si>
  <si>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</si>
  <si>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</si>
  <si>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</si>
  <si>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</si>
  <si>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</si>
  <si>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</si>
  <si>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</si>
  <si>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</si>
  <si>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</si>
  <si>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</si>
  <si>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</si>
  <si>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</si>
  <si>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</si>
  <si>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</si>
  <si>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</si>
  <si>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</si>
  <si>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</si>
  <si>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</si>
  <si>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</si>
  <si>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</si>
  <si>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</si>
  <si>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</si>
  <si>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</si>
  <si>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</si>
  <si>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</si>
  <si>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</si>
  <si>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</si>
  <si>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</si>
  <si>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</si>
  <si>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</si>
  <si>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</si>
  <si>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</si>
  <si>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</si>
  <si>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</si>
  <si>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</si>
  <si>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</si>
  <si>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</si>
  <si>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</si>
  <si>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</si>
  <si>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</si>
  <si>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</si>
  <si>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</si>
  <si>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</si>
  <si>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</si>
  <si>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</si>
  <si>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</si>
  <si>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</si>
  <si>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</si>
  <si>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</si>
  <si>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</si>
  <si>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</si>
  <si>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</si>
  <si>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</si>
  <si>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</si>
  <si>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</si>
  <si>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</si>
  <si>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</si>
  <si>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</si>
  <si>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</si>
  <si>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</si>
  <si>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</si>
  <si>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</si>
  <si>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</si>
  <si>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</si>
  <si>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</si>
  <si>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</si>
  <si>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</si>
  <si>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</si>
  <si>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</si>
  <si>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</si>
  <si>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</si>
  <si>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</si>
  <si>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</si>
  <si>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</si>
  <si>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</si>
  <si>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</si>
  <si>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</si>
  <si>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</si>
  <si>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</si>
  <si>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</si>
  <si>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</si>
  <si>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</si>
  <si>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</si>
  <si>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</si>
  <si>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</si>
  <si>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</si>
  <si>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</si>
  <si>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</si>
  <si>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</si>
  <si>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</si>
  <si>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</si>
  <si>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</si>
  <si>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</si>
  <si>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</si>
  <si>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</si>
  <si>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</si>
  <si>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</si>
  <si>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</si>
  <si>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</si>
  <si>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</si>
  <si>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</si>
  <si>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</si>
  <si>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</si>
  <si>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</si>
  <si>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</si>
  <si>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</si>
  <si>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</si>
  <si>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</si>
  <si>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</si>
  <si>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</si>
  <si>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</si>
  <si>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</si>
  <si>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</si>
  <si>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</si>
  <si>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</si>
  <si>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</si>
  <si>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</si>
  <si>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</si>
  <si>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</si>
  <si>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</si>
  <si>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</si>
  <si>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</si>
  <si>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</si>
  <si>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</si>
  <si>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</si>
  <si>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</si>
  <si>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</si>
  <si>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</si>
  <si>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</si>
  <si>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</si>
  <si>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</si>
  <si>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</si>
  <si>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</si>
  <si>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</si>
  <si>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</si>
  <si>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</si>
  <si>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</si>
  <si>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</si>
  <si>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</si>
  <si>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</si>
  <si>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</si>
  <si>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</si>
  <si>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</si>
  <si>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</si>
  <si>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</si>
  <si>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</si>
  <si>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</si>
  <si>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</si>
  <si>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</si>
  <si>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</si>
  <si>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</si>
  <si>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</si>
  <si>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</si>
  <si>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</si>
  <si>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</si>
  <si>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</si>
  <si>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</si>
  <si>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</si>
  <si>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</si>
  <si>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</si>
  <si>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</si>
  <si>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</si>
  <si>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</si>
  <si>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</si>
  <si>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</si>
  <si>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</si>
  <si>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</si>
  <si>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</si>
  <si>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</si>
  <si>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</si>
  <si>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</si>
  <si>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</si>
  <si>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</si>
  <si>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</si>
  <si>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</si>
  <si>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</si>
  <si>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</si>
  <si>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</si>
  <si>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</si>
  <si>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</si>
  <si>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</si>
  <si>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</si>
  <si>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</si>
  <si>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</si>
  <si>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</si>
  <si>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</si>
  <si>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</si>
  <si>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</si>
  <si>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</si>
  <si>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</si>
  <si>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</si>
  <si>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</si>
  <si>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</si>
  <si>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</si>
  <si>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</si>
  <si>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</si>
  <si>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</si>
  <si>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</si>
  <si>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</si>
  <si>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</si>
  <si>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</si>
  <si>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</si>
  <si>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</si>
  <si>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</si>
  <si>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</si>
  <si>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</si>
  <si>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</si>
  <si>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</si>
  <si>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</si>
  <si>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</si>
  <si>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</si>
  <si>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</si>
  <si>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</si>
  <si>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</si>
  <si>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</si>
  <si>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</si>
  <si>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</si>
  <si>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</si>
  <si>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</si>
  <si>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</si>
  <si>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</si>
  <si>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</si>
  <si>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</si>
  <si>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</si>
  <si>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</si>
  <si>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</si>
  <si>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</si>
  <si>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</si>
  <si>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</si>
  <si>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</si>
  <si>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</si>
  <si>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</si>
  <si>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</si>
  <si>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</si>
  <si>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</si>
  <si>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</si>
  <si>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</si>
  <si>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</si>
  <si>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</si>
  <si>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</si>
  <si>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</si>
  <si>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</si>
  <si>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</si>
  <si>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</si>
  <si>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</si>
  <si>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</si>
  <si>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</si>
  <si>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</si>
  <si>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</si>
  <si>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</si>
  <si>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</si>
  <si>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</si>
  <si>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</si>
  <si>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</si>
  <si>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</si>
  <si>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</si>
  <si>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</si>
  <si>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</si>
  <si>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</si>
  <si>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</si>
  <si>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</si>
  <si>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</si>
  <si>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</si>
  <si>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</si>
  <si>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</si>
  <si>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</si>
  <si>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</si>
  <si>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</si>
  <si>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</si>
  <si>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</si>
  <si>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</si>
  <si>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</si>
  <si>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</si>
  <si>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</si>
  <si>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</si>
  <si>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</si>
  <si>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</si>
  <si>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</si>
  <si>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</si>
  <si>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</si>
  <si>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</si>
  <si>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</si>
  <si>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</si>
  <si>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</si>
  <si>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</si>
  <si>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</si>
  <si>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</si>
  <si>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</si>
  <si>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</si>
  <si>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</si>
  <si>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</si>
  <si>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</si>
  <si>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</si>
  <si>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</si>
  <si>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</si>
  <si>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</si>
  <si>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</si>
  <si>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</si>
  <si>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</si>
  <si>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</si>
  <si>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</si>
  <si>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</si>
  <si>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</si>
  <si>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</si>
  <si>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</si>
  <si>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</si>
  <si>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</si>
  <si>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</si>
  <si>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</si>
  <si>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</si>
  <si>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</si>
  <si>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</si>
  <si>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</si>
  <si>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</si>
  <si>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</si>
  <si>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</si>
  <si>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</si>
  <si>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</si>
  <si>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</si>
  <si>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</si>
  <si>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</si>
  <si>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</si>
  <si>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</si>
  <si>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</si>
  <si>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</si>
  <si>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</si>
  <si>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</si>
  <si>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</si>
  <si>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</si>
  <si>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</si>
  <si>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</si>
  <si>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</si>
  <si>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</si>
  <si>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</si>
  <si>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</si>
  <si>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</si>
  <si>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</si>
  <si>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</si>
  <si>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</si>
  <si>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</si>
  <si>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</si>
  <si>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</si>
  <si>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</si>
  <si>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</si>
  <si>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</si>
  <si>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</si>
  <si>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</si>
  <si>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</si>
  <si>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</si>
  <si>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</si>
  <si>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</si>
  <si>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</si>
  <si>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</si>
  <si>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</si>
  <si>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</si>
  <si>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</si>
  <si>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</si>
  <si>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</si>
  <si>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</si>
  <si>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</si>
  <si>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</si>
  <si>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</si>
  <si>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</si>
  <si>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</si>
  <si>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</si>
  <si>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</si>
  <si>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</si>
  <si>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</si>
  <si>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</si>
  <si>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</si>
  <si>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</si>
  <si>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</si>
  <si>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</si>
  <si>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</si>
  <si>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</si>
  <si>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</si>
  <si>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</si>
  <si>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</si>
  <si>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</si>
  <si>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</si>
  <si>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</si>
  <si>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</si>
  <si>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</si>
  <si>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</si>
  <si>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</si>
  <si>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</si>
  <si>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</si>
  <si>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</si>
  <si>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</si>
  <si>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</si>
  <si>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</si>
  <si>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</si>
  <si>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</si>
  <si>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</si>
  <si>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</si>
  <si>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</si>
  <si>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</si>
  <si>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</si>
  <si>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</si>
  <si>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</si>
  <si>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</si>
  <si>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</si>
  <si>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</si>
  <si>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</si>
  <si>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</si>
  <si>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</si>
  <si>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</si>
  <si>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</si>
  <si>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</si>
  <si>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</si>
  <si>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</si>
  <si>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</si>
  <si>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</si>
  <si>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</si>
  <si>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</si>
  <si>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</si>
  <si>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</si>
  <si>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</si>
  <si>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</si>
  <si>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</si>
  <si>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</si>
  <si>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</si>
  <si>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</si>
  <si>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</si>
  <si>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</si>
  <si>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</si>
  <si>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</si>
  <si>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</si>
  <si>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</si>
  <si>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</si>
  <si>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</si>
  <si>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</si>
  <si>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</si>
  <si>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</si>
  <si>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</si>
  <si>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</si>
  <si>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</si>
  <si>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</si>
  <si>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</si>
  <si>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</si>
  <si>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</si>
  <si>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</si>
  <si>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</si>
  <si>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</si>
  <si>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</si>
  <si>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</si>
  <si>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</si>
  <si>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</si>
  <si>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</si>
  <si>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</si>
  <si>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</si>
  <si>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</si>
  <si>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</si>
  <si>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</si>
  <si>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</si>
  <si>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</si>
  <si>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</si>
  <si>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</si>
  <si>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</si>
  <si>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</si>
  <si>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</si>
  <si>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</si>
  <si>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</si>
  <si>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</si>
  <si>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</si>
  <si>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</si>
  <si>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</si>
  <si>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</si>
  <si>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</si>
  <si>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</si>
  <si>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</si>
  <si>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</si>
  <si>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</si>
  <si>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</si>
  <si>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</si>
  <si>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</si>
  <si>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</si>
  <si>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</si>
  <si>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</si>
  <si>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</si>
  <si>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</si>
  <si>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</si>
  <si>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</si>
  <si>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</si>
  <si>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</si>
  <si>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</si>
  <si>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</si>
  <si>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</si>
  <si>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</si>
  <si>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</si>
  <si>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</si>
  <si>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</si>
  <si>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</si>
  <si>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</si>
  <si>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</si>
  <si>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</si>
  <si>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</si>
  <si>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</si>
  <si>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</si>
  <si>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</si>
  <si>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</si>
  <si>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</si>
  <si>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</si>
  <si>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</si>
  <si>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</si>
  <si>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</si>
  <si>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</si>
  <si>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</si>
  <si>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</si>
  <si>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</si>
  <si>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</si>
  <si>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</si>
  <si>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</si>
  <si>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</si>
  <si>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</si>
  <si>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</si>
  <si>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</si>
  <si>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</si>
  <si>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</si>
  <si>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</si>
  <si>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</si>
  <si>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</si>
  <si>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</si>
  <si>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</si>
  <si>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</si>
  <si>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</si>
  <si>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</si>
  <si>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</si>
  <si>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</si>
  <si>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</si>
  <si>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</si>
  <si>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</si>
  <si>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</si>
  <si>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</si>
  <si>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</si>
  <si>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</si>
  <si>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</si>
  <si>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</si>
  <si>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</si>
  <si>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</si>
  <si>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</si>
  <si>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</si>
  <si>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</si>
  <si>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</si>
  <si>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</si>
  <si>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</si>
  <si>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</si>
  <si>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</si>
  <si>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</si>
  <si>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</si>
  <si>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</si>
  <si>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</si>
  <si>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</si>
  <si>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</si>
  <si>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</si>
  <si>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</si>
  <si>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</si>
  <si>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</si>
  <si>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</si>
  <si>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</si>
  <si>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</si>
  <si>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</si>
  <si>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</si>
  <si>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</si>
  <si>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</si>
  <si>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</si>
  <si>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</si>
  <si>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</si>
  <si>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</si>
  <si>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</si>
  <si>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</si>
  <si>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</si>
  <si>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</si>
  <si>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</si>
  <si>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</si>
  <si>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</si>
  <si>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</si>
  <si>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</si>
  <si>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</si>
  <si>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</si>
  <si>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</si>
  <si>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</si>
  <si>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</si>
  <si>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</si>
  <si>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</si>
  <si>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</si>
  <si>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</si>
  <si>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</si>
  <si>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</si>
  <si>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</si>
  <si>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</si>
  <si>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</si>
  <si>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</si>
  <si>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</si>
  <si>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</si>
  <si>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</si>
  <si>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</si>
  <si>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</si>
  <si>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</si>
  <si>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</si>
  <si>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</si>
  <si>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</si>
  <si>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</si>
  <si>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</si>
  <si>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</si>
  <si>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</si>
  <si>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</si>
  <si>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</si>
  <si>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</si>
  <si>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</si>
  <si>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</si>
  <si>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</si>
  <si>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</si>
  <si>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</si>
  <si>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</si>
  <si>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</si>
  <si>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</si>
  <si>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</si>
  <si>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</si>
  <si>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</si>
  <si>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</si>
  <si>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</si>
  <si>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</si>
  <si>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</si>
  <si>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</si>
  <si>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</si>
  <si>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</si>
  <si>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</si>
  <si>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</si>
  <si>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</si>
  <si>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</si>
  <si>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</si>
  <si>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</si>
  <si>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</si>
  <si>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</si>
  <si>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</si>
  <si>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</si>
  <si>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</si>
  <si>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</si>
  <si>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</si>
  <si>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</si>
  <si>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</si>
  <si>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</si>
  <si>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</si>
  <si>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</si>
  <si>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</si>
  <si>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</si>
  <si>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</si>
  <si>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</si>
  <si>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</si>
  <si>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</si>
  <si>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</si>
  <si>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</si>
  <si>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</si>
  <si>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</si>
  <si>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</si>
  <si>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</si>
  <si>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</si>
  <si>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</si>
  <si>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</si>
  <si>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</si>
  <si>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</si>
  <si>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</si>
  <si>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</si>
  <si>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</si>
  <si>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</si>
  <si>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</si>
  <si>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</si>
  <si>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</si>
  <si>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</si>
  <si>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</si>
  <si>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</si>
  <si>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</si>
  <si>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</si>
  <si>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</si>
  <si>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</si>
  <si>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</si>
  <si>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</si>
  <si>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</si>
  <si>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</si>
  <si>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</si>
  <si>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</si>
  <si>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</si>
  <si>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</si>
  <si>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</si>
  <si>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</si>
  <si>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</si>
  <si>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</si>
  <si>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</si>
  <si>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</si>
  <si>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</si>
  <si>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</si>
  <si>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</si>
  <si>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</si>
  <si>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</si>
  <si>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</si>
  <si>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</si>
  <si>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</si>
  <si>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</si>
  <si>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</si>
  <si>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</si>
  <si>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</si>
  <si>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</si>
  <si>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</si>
  <si>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</si>
  <si>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</si>
  <si>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</si>
  <si>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</si>
  <si>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</si>
  <si>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</si>
  <si>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</si>
  <si>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</si>
  <si>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</si>
  <si>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</si>
  <si>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</si>
  <si>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</si>
  <si>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</si>
  <si>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</si>
  <si>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</si>
  <si>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</si>
  <si>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</si>
  <si>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</si>
  <si>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</si>
  <si>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</si>
  <si>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</si>
  <si>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</si>
  <si>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</si>
  <si>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</si>
  <si>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</si>
  <si>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</si>
  <si>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</si>
  <si>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</si>
  <si>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</si>
  <si>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</si>
  <si>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</si>
  <si>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</si>
  <si>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</si>
  <si>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</si>
  <si>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</si>
  <si>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</si>
  <si>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</si>
  <si>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</si>
  <si>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</si>
  <si>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</si>
  <si>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</si>
  <si>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</si>
  <si>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</si>
  <si>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</si>
  <si>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</si>
  <si>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</si>
  <si>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</si>
  <si>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</si>
  <si>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</si>
  <si>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</si>
  <si>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</si>
  <si>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</si>
  <si>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</si>
  <si>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</si>
  <si>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</si>
  <si>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</si>
  <si>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</si>
  <si>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</si>
  <si>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</si>
  <si>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</si>
  <si>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</si>
  <si>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</si>
  <si>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</si>
  <si>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</si>
  <si>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</si>
  <si>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</si>
  <si>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</si>
  <si>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</si>
  <si>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</si>
  <si>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</si>
  <si>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</si>
  <si>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</si>
  <si>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</si>
  <si>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</si>
  <si>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</si>
  <si>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</si>
  <si>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</si>
  <si>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</si>
  <si>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</si>
  <si>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</si>
  <si>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</si>
  <si>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</si>
  <si>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</si>
  <si>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</si>
  <si>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</si>
  <si>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</si>
  <si>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</si>
  <si>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</si>
  <si>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</si>
  <si>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</si>
  <si>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</si>
  <si>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</si>
  <si>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</si>
  <si>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</si>
  <si>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</si>
  <si>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</si>
  <si>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</si>
  <si>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</si>
  <si>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</si>
  <si>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</si>
  <si>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</si>
  <si>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</si>
  <si>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</si>
  <si>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</si>
  <si>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</si>
  <si>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</si>
  <si>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</si>
  <si>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</si>
  <si>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</si>
  <si>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</si>
  <si>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</si>
  <si>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</si>
  <si>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</si>
  <si>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</si>
  <si>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</si>
  <si>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</si>
  <si>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</si>
  <si>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</si>
  <si>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</si>
  <si>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</si>
  <si>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</si>
  <si>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</si>
  <si>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</si>
  <si>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</si>
  <si>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</si>
  <si>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</si>
  <si>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</si>
  <si>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</si>
  <si>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</si>
  <si>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</si>
  <si>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</si>
  <si>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</si>
  <si>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</si>
  <si>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</si>
  <si>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</si>
  <si>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</si>
  <si>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</si>
  <si>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</si>
  <si>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</si>
  <si>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</si>
  <si>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</si>
  <si>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</si>
  <si>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</si>
  <si>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</si>
  <si>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</si>
  <si>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</si>
  <si>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</si>
  <si>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</si>
  <si>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</si>
  <si>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</si>
  <si>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</si>
  <si>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</si>
  <si>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</si>
  <si>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</si>
  <si>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</si>
  <si>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</si>
  <si>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</si>
  <si>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</si>
  <si>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</si>
  <si>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</si>
  <si>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</si>
  <si>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</si>
  <si>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</si>
  <si>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</si>
  <si>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</si>
  <si>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</si>
  <si>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</si>
  <si>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</si>
  <si>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</si>
  <si>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</si>
  <si>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</si>
  <si>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</si>
  <si>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</si>
  <si>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</si>
  <si>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</si>
  <si>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</si>
  <si>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</si>
  <si>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</si>
  <si>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</si>
  <si>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</si>
  <si>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</si>
  <si>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</si>
  <si>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</si>
  <si>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</si>
  <si>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</si>
  <si>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</si>
  <si>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</si>
  <si>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</si>
  <si>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</si>
  <si>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</si>
  <si>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</si>
  <si>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</si>
  <si>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</si>
  <si>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</si>
  <si>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</si>
  <si>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</si>
  <si>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</si>
  <si>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</si>
  <si>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</si>
  <si>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</si>
  <si>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</si>
  <si>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</si>
  <si>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</si>
  <si>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</si>
  <si>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</si>
  <si>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</si>
  <si>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</si>
  <si>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</si>
  <si>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</si>
  <si>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</si>
  <si>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</si>
  <si>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</si>
  <si>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</si>
  <si>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</si>
  <si>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</si>
  <si>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</si>
  <si>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</si>
  <si>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</si>
  <si>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</si>
  <si>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</si>
  <si>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</si>
  <si>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</si>
  <si>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</si>
  <si>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</si>
  <si>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</si>
  <si>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</si>
  <si>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</si>
  <si>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</si>
  <si>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</si>
  <si>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</si>
  <si>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</si>
  <si>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</si>
  <si>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</si>
  <si>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</si>
  <si>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</si>
  <si>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</si>
  <si>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</si>
  <si>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</si>
  <si>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</si>
  <si>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</si>
  <si>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</si>
  <si>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</si>
  <si>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</si>
  <si>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</si>
  <si>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</si>
  <si>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</si>
  <si>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</si>
  <si>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</si>
  <si>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</si>
  <si>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</si>
  <si>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</si>
  <si>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</si>
  <si>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</si>
  <si>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</si>
  <si>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</si>
  <si>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</si>
  <si>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</si>
  <si>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</si>
  <si>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</si>
  <si>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</si>
  <si>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</si>
  <si>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</si>
  <si>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</si>
  <si>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</si>
  <si>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</si>
  <si>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</si>
  <si>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</si>
  <si>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</si>
  <si>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</si>
  <si>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</si>
  <si>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</si>
  <si>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</si>
  <si>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</si>
  <si>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</si>
  <si>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</si>
  <si>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</si>
  <si>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</si>
  <si>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</si>
  <si>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</si>
  <si>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</si>
  <si>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</si>
  <si>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</si>
  <si>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</si>
  <si>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</si>
  <si>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</si>
  <si>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</si>
  <si>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</si>
  <si>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</si>
  <si>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</si>
  <si>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</si>
  <si>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</si>
  <si>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</si>
  <si>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</si>
  <si>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</si>
  <si>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</si>
  <si>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</si>
  <si>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</si>
  <si>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</si>
  <si>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</si>
  <si>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</si>
  <si>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</si>
  <si>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</si>
  <si>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</si>
  <si>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</si>
  <si>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</si>
  <si>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</si>
  <si>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</si>
  <si>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</si>
  <si>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</si>
  <si>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</si>
  <si>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</si>
  <si>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</si>
  <si>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</si>
  <si>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</si>
  <si>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</si>
  <si>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</si>
  <si>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</si>
  <si>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</si>
  <si>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</si>
  <si>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</si>
  <si>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</si>
  <si>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</si>
  <si>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</si>
  <si>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</si>
  <si>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</si>
  <si>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</si>
  <si>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</si>
  <si>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</si>
  <si>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</si>
  <si>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</si>
  <si>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</si>
  <si>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</si>
  <si>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</si>
  <si>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</si>
  <si>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</si>
  <si>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</si>
  <si>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</si>
  <si>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</si>
  <si>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</si>
  <si>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</si>
  <si>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</si>
  <si>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</si>
  <si>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</si>
  <si>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</si>
  <si>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</si>
  <si>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</si>
  <si>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</si>
  <si>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</si>
  <si>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</si>
  <si>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</si>
  <si>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</si>
  <si>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</si>
  <si>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</si>
  <si>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</si>
  <si>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</si>
  <si>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</si>
  <si>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</si>
  <si>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</si>
  <si>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</si>
  <si>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</si>
  <si>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</si>
  <si>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</si>
  <si>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</si>
  <si>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</si>
  <si>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</si>
  <si>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</si>
  <si>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</si>
  <si>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</si>
  <si>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</si>
  <si>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</si>
  <si>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</si>
  <si>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</si>
  <si>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</si>
  <si>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</si>
  <si>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</si>
  <si>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</si>
  <si>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</si>
  <si>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</si>
  <si>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</si>
  <si>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</si>
  <si>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</si>
  <si>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</si>
  <si>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</si>
  <si>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</si>
  <si>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</si>
  <si>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</si>
  <si>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</si>
  <si>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</si>
  <si>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</si>
  <si>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</si>
  <si>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</si>
  <si>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</si>
  <si>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</si>
  <si>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</si>
  <si>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</si>
  <si>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</si>
  <si>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</si>
  <si>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</si>
  <si>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</si>
  <si>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</si>
  <si>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</si>
  <si>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</si>
  <si>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</si>
  <si>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</si>
  <si>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</si>
  <si>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</si>
  <si>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</si>
  <si>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</si>
  <si>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</si>
  <si>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</si>
  <si>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</si>
  <si>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</si>
  <si>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</si>
  <si>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</si>
  <si>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</si>
  <si>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</si>
  <si>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</si>
  <si>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</si>
  <si>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</si>
  <si>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</si>
  <si>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</si>
  <si>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</si>
  <si>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</si>
  <si>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</si>
  <si>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</si>
  <si>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</si>
  <si>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</si>
  <si>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</si>
  <si>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</si>
  <si>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</si>
  <si>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</si>
  <si>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</si>
  <si>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</si>
  <si>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</si>
  <si>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</si>
  <si>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</si>
  <si>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</si>
  <si>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</si>
  <si>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</si>
  <si>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</si>
  <si>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</si>
  <si>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</si>
  <si>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</si>
  <si>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</si>
  <si>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</si>
  <si>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</si>
  <si>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</si>
  <si>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</si>
  <si>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</si>
  <si>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</si>
  <si>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</si>
  <si>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</si>
  <si>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</si>
  <si>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</si>
  <si>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</si>
  <si>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</si>
  <si>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</si>
  <si>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</si>
  <si>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</si>
  <si>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</si>
  <si>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</si>
  <si>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</si>
  <si>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</si>
  <si>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</si>
  <si>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</si>
  <si>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</si>
  <si>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</si>
  <si>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</si>
  <si>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</si>
  <si>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</si>
  <si>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</si>
  <si>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</si>
  <si>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</si>
  <si>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</si>
  <si>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</si>
  <si>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</si>
  <si>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</si>
  <si>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</si>
  <si>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</si>
  <si>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</si>
  <si>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</si>
  <si>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</si>
  <si>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</si>
  <si>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</si>
  <si>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</si>
  <si>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</si>
  <si>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</si>
  <si>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</si>
  <si>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</si>
  <si>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</si>
  <si>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</si>
  <si>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</si>
  <si>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</si>
  <si>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</si>
  <si>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</si>
  <si>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</si>
  <si>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</si>
  <si>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</si>
  <si>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</si>
  <si>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</si>
  <si>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</si>
  <si>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</si>
  <si>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</si>
  <si>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</si>
  <si>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</si>
  <si>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</si>
  <si>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</si>
  <si>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</si>
  <si>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</si>
  <si>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</si>
  <si>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</si>
  <si>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</si>
  <si>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</si>
  <si>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</si>
  <si>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</si>
  <si>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</si>
  <si>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</si>
  <si>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</si>
  <si>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</si>
  <si>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</si>
  <si>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</si>
  <si>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</si>
  <si>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</si>
  <si>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</si>
  <si>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</si>
  <si>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</si>
  <si>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</si>
  <si>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</si>
  <si>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</si>
  <si>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</si>
  <si>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</si>
  <si>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</si>
  <si>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</si>
  <si>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</si>
  <si>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</si>
  <si>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</si>
  <si>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</si>
  <si>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</si>
  <si>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</si>
  <si>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</si>
  <si>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</si>
  <si>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</si>
  <si>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</si>
  <si>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</si>
  <si>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</si>
  <si>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</si>
  <si>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</si>
  <si>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</si>
  <si>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</si>
  <si>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</si>
  <si>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</si>
  <si>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</si>
  <si>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</si>
  <si>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</si>
  <si>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</si>
  <si>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</si>
  <si>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</si>
  <si>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</si>
  <si>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</si>
  <si>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</si>
  <si>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</si>
  <si>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</si>
  <si>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</si>
  <si>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</si>
  <si>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</si>
  <si>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</si>
  <si>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</si>
  <si>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</si>
  <si>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</si>
  <si>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</si>
  <si>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</si>
  <si>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</si>
  <si>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</si>
  <si>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</si>
  <si>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</si>
  <si>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</si>
  <si>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</si>
  <si>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</si>
  <si>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</si>
  <si>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</si>
  <si>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</si>
  <si>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</si>
  <si>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</si>
  <si>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</si>
  <si>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</si>
  <si>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</si>
  <si>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</si>
  <si>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</si>
  <si>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</si>
  <si>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</si>
  <si>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</si>
  <si>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</si>
  <si>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</si>
  <si>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</si>
  <si>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</si>
  <si>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</si>
  <si>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</si>
  <si>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</si>
  <si>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</si>
  <si>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</si>
  <si>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</si>
  <si>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</si>
  <si>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</si>
  <si>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</si>
  <si>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</si>
  <si>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</si>
  <si>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</si>
  <si>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</si>
  <si>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</si>
  <si>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</si>
  <si>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</si>
  <si>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</si>
  <si>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</si>
  <si>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</si>
  <si>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</si>
  <si>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</si>
  <si>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</si>
  <si>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</si>
  <si>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</si>
  <si>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</si>
  <si>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</si>
  <si>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</si>
  <si>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</si>
  <si>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</si>
  <si>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</si>
  <si>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</si>
  <si>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</si>
  <si>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</si>
  <si>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</si>
  <si>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</si>
  <si>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</si>
  <si>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</si>
  <si>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</si>
  <si>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</si>
  <si>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</si>
  <si>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</si>
  <si>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</si>
  <si>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</si>
  <si>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</si>
  <si>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</si>
  <si>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</si>
  <si>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</si>
  <si>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</si>
  <si>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</si>
  <si>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</si>
  <si>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</si>
  <si>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</si>
  <si>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</si>
  <si>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</si>
  <si>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</si>
  <si>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</si>
  <si>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</si>
  <si>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</si>
  <si>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</si>
  <si>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</si>
  <si>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</si>
  <si>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</si>
  <si>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</si>
  <si>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</si>
  <si>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</si>
  <si>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</si>
  <si>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</si>
  <si>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</si>
  <si>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</si>
  <si>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</si>
  <si>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</si>
  <si>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</si>
  <si>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</si>
  <si>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</si>
  <si>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</si>
  <si>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</si>
  <si>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</si>
  <si>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</si>
  <si>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</si>
  <si>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</si>
  <si>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</si>
  <si>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</si>
  <si>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</si>
  <si>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</si>
  <si>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</si>
  <si>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</si>
  <si>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</si>
  <si>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</si>
  <si>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</si>
  <si>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</si>
  <si>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</si>
  <si>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</si>
  <si>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</si>
  <si>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</si>
  <si>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</si>
  <si>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</si>
  <si>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</si>
  <si>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</si>
  <si>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</si>
  <si>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</si>
  <si>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</si>
  <si>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</si>
  <si>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</si>
  <si>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</si>
  <si>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</si>
  <si>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</si>
  <si>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</si>
  <si>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</si>
  <si>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</si>
  <si>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</si>
  <si>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</si>
  <si>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</si>
  <si>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</si>
  <si>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</si>
  <si>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</si>
  <si>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</si>
  <si>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</si>
  <si>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</si>
  <si>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</si>
  <si>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</si>
  <si>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</si>
  <si>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</si>
  <si>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</si>
  <si>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</si>
  <si>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</si>
  <si>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</si>
  <si>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</si>
  <si>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</si>
  <si>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</si>
  <si>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</si>
  <si>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</si>
  <si>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</si>
  <si>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</si>
  <si>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</si>
  <si>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</si>
  <si>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</si>
  <si>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</si>
  <si>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</si>
  <si>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</si>
  <si>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</si>
  <si>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</si>
  <si>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</si>
  <si>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</si>
  <si>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</si>
  <si>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</si>
  <si>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</si>
  <si>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</si>
  <si>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</si>
  <si>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</si>
  <si>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</si>
  <si>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</si>
  <si>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</si>
  <si>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</si>
  <si>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</si>
  <si>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</si>
  <si>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</si>
  <si>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</si>
  <si>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</si>
  <si>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</si>
  <si>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</si>
  <si>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</si>
  <si>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</si>
  <si>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</si>
  <si>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</si>
  <si>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</si>
  <si>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</si>
  <si>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</si>
  <si>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</si>
  <si>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</si>
  <si>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</si>
  <si>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</si>
  <si>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</si>
  <si>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</si>
  <si>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</si>
  <si>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</si>
  <si>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</si>
  <si>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</si>
  <si>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</si>
  <si>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</si>
  <si>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</si>
  <si>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</si>
  <si>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</si>
  <si>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</si>
  <si>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</si>
  <si>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</si>
  <si>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</si>
  <si>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</si>
  <si>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</si>
  <si>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</si>
  <si>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</si>
  <si>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</si>
  <si>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</si>
  <si>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</si>
  <si>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</si>
  <si>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</si>
  <si>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</si>
  <si>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</si>
  <si>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</si>
  <si>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</si>
  <si>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</si>
  <si>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</si>
  <si>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</si>
  <si>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</si>
  <si>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</si>
  <si>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</si>
  <si>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</si>
  <si>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</si>
  <si>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</si>
  <si>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</si>
  <si>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</si>
  <si>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</si>
  <si>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</si>
  <si>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</si>
  <si>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</si>
  <si>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</si>
  <si>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</si>
  <si>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</si>
  <si>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</si>
  <si>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</si>
  <si>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</si>
  <si>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</si>
  <si>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</si>
  <si>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</si>
  <si>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</si>
  <si>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</si>
  <si>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</si>
  <si>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</si>
  <si>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</si>
  <si>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</si>
  <si>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</si>
  <si>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</si>
  <si>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</si>
  <si>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</si>
  <si>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</si>
  <si>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</si>
  <si>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</si>
  <si>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</si>
  <si>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</si>
  <si>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</si>
  <si>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</si>
  <si>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</si>
  <si>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</si>
  <si>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</si>
  <si>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</si>
  <si>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</si>
  <si>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</si>
  <si>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</si>
  <si>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</si>
  <si>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</si>
  <si>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</si>
  <si>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</si>
  <si>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</si>
  <si>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</si>
  <si>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</si>
  <si>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</si>
  <si>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</si>
  <si>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</si>
  <si>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</si>
  <si>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</si>
  <si>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</si>
  <si>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</si>
  <si>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</si>
  <si>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</si>
  <si>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</si>
  <si>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</si>
  <si>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</si>
  <si>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</si>
  <si>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</si>
  <si>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</si>
  <si>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</si>
  <si>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</si>
  <si>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</si>
  <si>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</si>
  <si>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</si>
  <si>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</si>
  <si>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</si>
  <si>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</si>
  <si>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</si>
  <si>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</si>
  <si>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</si>
  <si>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</si>
  <si>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</si>
  <si>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</si>
  <si>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</si>
  <si>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</si>
  <si>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</si>
  <si>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</si>
  <si>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</si>
  <si>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</si>
  <si>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</si>
  <si>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</si>
  <si>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</si>
  <si>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</si>
  <si>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</si>
  <si>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</si>
  <si>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</si>
  <si>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</si>
  <si>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</si>
  <si>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</si>
  <si>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</si>
  <si>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</si>
  <si>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</si>
  <si>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</si>
  <si>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</si>
  <si>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</si>
  <si>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</si>
  <si>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</si>
  <si>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</si>
  <si>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</si>
  <si>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</si>
  <si>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</si>
  <si>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</si>
  <si>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</si>
  <si>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</si>
  <si>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</si>
  <si>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</si>
  <si>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</si>
  <si>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</si>
  <si>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</si>
  <si>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</si>
  <si>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</si>
  <si>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</si>
  <si>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</si>
  <si>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</si>
  <si>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</si>
  <si>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</si>
  <si>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</si>
  <si>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</si>
  <si>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</si>
  <si>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</si>
  <si>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</si>
  <si>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</si>
  <si>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</si>
  <si>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</si>
  <si>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</si>
  <si>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</si>
  <si>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</si>
  <si>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</si>
  <si>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</si>
  <si>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</si>
  <si>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</si>
  <si>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</si>
  <si>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</si>
  <si>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</si>
  <si>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</si>
  <si>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</si>
  <si>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</si>
  <si>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</si>
  <si>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</si>
  <si>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</si>
  <si>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</si>
  <si>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</si>
  <si>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</si>
  <si>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</si>
  <si>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</si>
  <si>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</si>
  <si>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</si>
  <si>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</si>
  <si>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</si>
  <si>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</si>
  <si>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</si>
  <si>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</si>
  <si>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</si>
  <si>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</si>
  <si>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</si>
  <si>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</si>
  <si>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</si>
  <si>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</si>
  <si>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</si>
  <si>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</si>
  <si>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</si>
  <si>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</si>
  <si>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</si>
  <si>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</si>
  <si>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</si>
  <si>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</si>
  <si>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</si>
  <si>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</si>
  <si>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</si>
  <si>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</si>
  <si>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</si>
  <si>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</si>
  <si>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</si>
  <si>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</si>
  <si>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</si>
  <si>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</si>
  <si>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</si>
  <si>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</si>
  <si>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</si>
  <si>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</si>
  <si>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</si>
  <si>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</si>
  <si>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</si>
  <si>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</si>
  <si>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</si>
  <si>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</si>
  <si>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</si>
  <si>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</si>
  <si>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</si>
  <si>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</si>
  <si>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</si>
  <si>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</si>
  <si>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</si>
  <si>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</si>
  <si>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</si>
  <si>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</si>
  <si>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</si>
  <si>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</si>
  <si>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</si>
  <si>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</si>
  <si>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</si>
  <si>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</si>
  <si>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</si>
  <si>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</si>
  <si>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</si>
  <si>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</si>
  <si>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</si>
  <si>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</si>
  <si>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</si>
  <si>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</si>
  <si>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</si>
  <si>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</si>
  <si>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</si>
  <si>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</si>
  <si>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</si>
  <si>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</si>
  <si>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</si>
  <si>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</si>
  <si>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</si>
  <si>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</si>
  <si>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</si>
  <si>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</si>
  <si>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</si>
  <si>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</si>
  <si>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</si>
  <si>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</si>
  <si>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</si>
  <si>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</si>
  <si>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</si>
  <si>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</si>
  <si>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</si>
  <si>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</si>
  <si>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</si>
  <si>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</si>
  <si>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</si>
  <si>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</si>
  <si>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</si>
  <si>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</si>
  <si>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</si>
  <si>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</si>
  <si>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</si>
  <si>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</si>
  <si>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</si>
  <si>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</si>
  <si>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</si>
  <si>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</si>
  <si>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</si>
  <si>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</si>
  <si>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</si>
  <si>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</si>
  <si>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</si>
  <si>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</si>
  <si>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</si>
  <si>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</si>
  <si>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</si>
  <si>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</si>
  <si>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</si>
  <si>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</si>
  <si>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</si>
  <si>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</si>
  <si>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</si>
  <si>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</si>
  <si>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</si>
  <si>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</si>
  <si>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</si>
  <si>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</si>
  <si>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</si>
  <si>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</si>
  <si>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</si>
  <si>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</si>
  <si>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</si>
  <si>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</si>
  <si>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</si>
  <si>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</si>
  <si>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</si>
  <si>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</si>
  <si>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</si>
  <si>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</si>
  <si>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</si>
  <si>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</si>
  <si>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</si>
  <si>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</si>
  <si>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</si>
  <si>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</si>
  <si>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</si>
  <si>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</si>
  <si>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</si>
  <si>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</si>
  <si>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</si>
  <si>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</si>
  <si>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</si>
  <si>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</si>
  <si>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</si>
  <si>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</si>
  <si>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</si>
  <si>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</si>
  <si>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</si>
  <si>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</si>
  <si>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</si>
  <si>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</si>
  <si>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</si>
  <si>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</si>
  <si>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</si>
  <si>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</si>
  <si>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</si>
  <si>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</si>
  <si>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</si>
  <si>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</si>
  <si>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</si>
  <si>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</si>
  <si>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</si>
  <si>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</si>
  <si>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</si>
  <si>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</si>
  <si>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</si>
  <si>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</si>
  <si>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</si>
  <si>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</si>
  <si>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</si>
  <si>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</si>
  <si>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</si>
  <si>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</si>
  <si>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</si>
  <si>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</si>
  <si>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</si>
  <si>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</si>
  <si>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</si>
  <si>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</si>
  <si>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</si>
  <si>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</si>
  <si>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</si>
  <si>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</si>
  <si>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</si>
  <si>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</si>
  <si>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</si>
  <si>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</si>
  <si>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</si>
  <si>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</si>
  <si>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</si>
  <si>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</si>
  <si>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</si>
  <si>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</si>
  <si>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</si>
  <si>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</si>
  <si>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</si>
  <si>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</si>
  <si>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</si>
  <si>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</si>
  <si>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</si>
  <si>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</si>
  <si>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</si>
  <si>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</si>
  <si>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</si>
  <si>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</si>
  <si>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</si>
  <si>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</si>
  <si>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</si>
  <si>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</si>
  <si>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</si>
  <si>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</si>
  <si>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</si>
  <si>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</si>
  <si>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</si>
  <si>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</si>
  <si>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</si>
  <si>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</si>
  <si>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</si>
  <si>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</si>
  <si>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</si>
  <si>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</si>
  <si>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</si>
  <si>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</si>
  <si>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</si>
  <si>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</si>
  <si>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</si>
  <si>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</si>
  <si>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</si>
  <si>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</si>
  <si>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</si>
  <si>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</si>
  <si>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</si>
  <si>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</si>
  <si>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</si>
  <si>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</si>
  <si>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</si>
  <si>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</si>
  <si>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</si>
  <si>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</si>
  <si>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</si>
  <si>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</si>
  <si>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</si>
  <si>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</si>
  <si>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</si>
  <si>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</si>
  <si>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</si>
  <si>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</si>
  <si>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</si>
  <si>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</si>
  <si>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</si>
  <si>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</si>
  <si>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</si>
  <si>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</si>
  <si>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</si>
  <si>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</si>
  <si>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</si>
  <si>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</si>
  <si>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</si>
  <si>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</si>
  <si>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</si>
  <si>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</si>
  <si>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</si>
  <si>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</si>
  <si>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</si>
  <si>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</si>
  <si>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</si>
  <si>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</si>
  <si>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</si>
  <si>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</si>
  <si>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</si>
  <si>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</si>
  <si>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</si>
  <si>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</si>
  <si>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</si>
  <si>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</si>
  <si>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</si>
  <si>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</si>
  <si>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</si>
  <si>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</si>
  <si>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</si>
  <si>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</si>
  <si>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</si>
  <si>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</si>
  <si>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</si>
  <si>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</si>
  <si>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</si>
  <si>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</si>
  <si>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</si>
  <si>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</si>
  <si>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</si>
  <si>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</si>
  <si>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</si>
  <si>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</si>
  <si>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</si>
  <si>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</si>
  <si>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</si>
  <si>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</si>
  <si>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</si>
  <si>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</si>
  <si>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</si>
  <si>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</si>
  <si>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</si>
  <si>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</si>
  <si>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</si>
  <si>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</si>
  <si>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</si>
  <si>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</si>
  <si>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</si>
  <si>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</si>
  <si>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</si>
  <si>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</si>
  <si>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</si>
  <si>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</si>
  <si>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</si>
  <si>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</si>
  <si>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</si>
  <si>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</si>
  <si>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</si>
  <si>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</si>
  <si>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</si>
  <si>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</si>
  <si>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</si>
  <si>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</si>
  <si>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</si>
  <si>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</si>
  <si>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</si>
  <si>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</si>
  <si>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</si>
  <si>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</si>
  <si>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</si>
  <si>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</si>
  <si>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</si>
  <si>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</si>
  <si>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</si>
  <si>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</si>
  <si>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</si>
  <si>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</si>
  <si>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</si>
  <si>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</si>
  <si>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</si>
  <si>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</si>
  <si>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</si>
  <si>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</si>
  <si>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</si>
  <si>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</si>
  <si>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</si>
  <si>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</si>
  <si>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</si>
  <si>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</si>
  <si>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</si>
  <si>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</si>
  <si>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</si>
  <si>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</si>
  <si>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</si>
  <si>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</si>
  <si>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</si>
  <si>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</si>
  <si>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</si>
  <si>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</si>
  <si>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</si>
  <si>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</si>
  <si>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</si>
  <si>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</si>
  <si>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</si>
  <si>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</si>
  <si>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</si>
  <si>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</si>
  <si>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</si>
  <si>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</si>
  <si>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</si>
  <si>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</si>
  <si>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</si>
  <si>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</si>
  <si>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</si>
  <si>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</si>
  <si>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</si>
  <si>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</si>
  <si>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</si>
  <si>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</si>
  <si>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</si>
  <si>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</si>
  <si>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</si>
  <si>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</si>
  <si>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</si>
  <si>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</si>
  <si>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</si>
  <si>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</si>
  <si>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</si>
  <si>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</si>
  <si>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</si>
  <si>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</si>
  <si>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</si>
  <si>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</si>
  <si>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</si>
  <si>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</si>
  <si>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</si>
  <si>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</si>
  <si>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</si>
  <si>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</si>
  <si>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</si>
  <si>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</si>
  <si>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</si>
  <si>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</si>
  <si>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</si>
  <si>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</si>
  <si>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</si>
  <si>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</si>
  <si>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</si>
  <si>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</si>
  <si>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</si>
  <si>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</si>
  <si>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</si>
  <si>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</si>
  <si>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</si>
  <si>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</si>
  <si>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</si>
  <si>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</si>
  <si>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</si>
  <si>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</si>
  <si>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</si>
  <si>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</si>
  <si>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</si>
  <si>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</si>
  <si>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</si>
  <si>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</si>
  <si>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</si>
  <si>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</si>
  <si>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</si>
  <si>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</si>
  <si>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</si>
  <si>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</si>
  <si>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</si>
  <si>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</si>
  <si>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</si>
  <si>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</si>
  <si>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</si>
  <si>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</si>
  <si>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</si>
  <si>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</si>
  <si>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</si>
  <si>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</si>
  <si>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</si>
  <si>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</si>
  <si>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</si>
  <si>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</si>
  <si>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</si>
  <si>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</si>
  <si>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</si>
  <si>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</si>
  <si>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</si>
  <si>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</si>
  <si>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</si>
  <si>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</si>
  <si>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</si>
  <si>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</si>
  <si>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</si>
  <si>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</si>
  <si>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</si>
  <si>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</si>
  <si>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</si>
  <si>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</si>
  <si>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</si>
  <si>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</si>
  <si>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</si>
  <si>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</si>
  <si>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</si>
  <si>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</si>
  <si>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</si>
  <si>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</si>
  <si>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</si>
  <si>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</si>
  <si>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</si>
  <si>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</si>
  <si>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</si>
  <si>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</si>
  <si>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</si>
  <si>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</si>
  <si>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</si>
  <si>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</si>
  <si>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</si>
  <si>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</si>
  <si>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</si>
  <si>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</si>
  <si>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</si>
  <si>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</si>
  <si>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</si>
  <si>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</si>
  <si>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</si>
  <si>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</si>
  <si>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</si>
  <si>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</si>
  <si>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</si>
  <si>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</si>
  <si>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</si>
  <si>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</si>
  <si>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</si>
  <si>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</si>
  <si>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</si>
  <si>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</si>
  <si>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</si>
  <si>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</si>
  <si>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</si>
  <si>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</si>
  <si>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</si>
  <si>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</si>
  <si>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</si>
  <si>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</si>
  <si>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</si>
  <si>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</si>
  <si>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</si>
  <si>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</si>
  <si>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</si>
  <si>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</si>
  <si>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</si>
  <si>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</si>
  <si>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</si>
  <si>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</si>
  <si>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</si>
  <si>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</si>
  <si>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</si>
  <si>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</si>
  <si>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</si>
  <si>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</si>
  <si>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</si>
  <si>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</si>
  <si>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</si>
  <si>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</si>
  <si>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</si>
  <si>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</si>
  <si>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</si>
  <si>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</si>
  <si>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</si>
  <si>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</si>
  <si>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</si>
  <si>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</si>
  <si>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</si>
  <si>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</si>
  <si>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</si>
  <si>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</si>
  <si>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</si>
  <si>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</si>
  <si>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</si>
  <si>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</si>
  <si>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</si>
  <si>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</si>
  <si>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</si>
  <si>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</si>
  <si>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</si>
  <si>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</si>
  <si>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</si>
  <si>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</si>
  <si>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</si>
  <si>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</si>
  <si>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</si>
  <si>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</si>
  <si>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</si>
  <si>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</si>
  <si>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</si>
  <si>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</si>
  <si>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</si>
  <si>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</si>
  <si>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</si>
  <si>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</si>
  <si>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</si>
  <si>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</si>
  <si>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</si>
  <si>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</si>
  <si>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</si>
  <si>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</si>
  <si>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</si>
  <si>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</si>
  <si>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</si>
  <si>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</si>
  <si>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</si>
  <si>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</si>
  <si>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</si>
  <si>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</si>
  <si>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</si>
  <si>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</si>
  <si>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</si>
  <si>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</si>
  <si>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</si>
  <si>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</si>
  <si>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</si>
  <si>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</si>
  <si>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</si>
  <si>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</si>
  <si>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</si>
  <si>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</si>
  <si>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</si>
  <si>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</si>
  <si>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</si>
  <si>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</si>
  <si>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</si>
  <si>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</si>
  <si>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</si>
  <si>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</si>
  <si>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</si>
  <si>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</si>
  <si>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</si>
  <si>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</si>
  <si>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</si>
  <si>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</si>
  <si>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</si>
  <si>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</si>
  <si>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</si>
  <si>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</si>
  <si>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</si>
  <si>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</si>
  <si>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</si>
  <si>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</si>
  <si>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</si>
  <si>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</si>
  <si>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</si>
  <si>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</si>
  <si>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</si>
  <si>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</si>
  <si>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</si>
  <si>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</si>
  <si>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</si>
  <si>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</si>
  <si>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</si>
  <si>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</si>
  <si>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</si>
  <si>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</si>
  <si>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</si>
  <si>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</si>
  <si>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</si>
  <si>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</si>
  <si>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</si>
  <si>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</si>
  <si>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</si>
  <si>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</si>
  <si>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</si>
  <si>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</si>
  <si>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</si>
  <si>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</si>
  <si>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</si>
  <si>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</si>
  <si>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</si>
  <si>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</si>
  <si>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</si>
  <si>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</si>
  <si>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</si>
  <si>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</si>
  <si>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</si>
  <si>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</si>
  <si>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</si>
  <si>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</si>
  <si>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</si>
  <si>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</si>
  <si>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</si>
  <si>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</si>
  <si>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</si>
  <si>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</si>
  <si>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</si>
  <si>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</si>
  <si>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</si>
  <si>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</si>
  <si>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</si>
  <si>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</si>
  <si>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</si>
  <si>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</si>
  <si>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</si>
  <si>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</si>
  <si>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</si>
  <si>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</si>
  <si>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</si>
  <si>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</si>
  <si>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</si>
  <si>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</si>
  <si>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</si>
  <si>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</si>
  <si>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</si>
  <si>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</si>
  <si>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</si>
  <si>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</si>
  <si>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</si>
  <si>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</si>
  <si>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</si>
  <si>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</si>
  <si>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</si>
  <si>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</si>
  <si>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</si>
  <si>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</si>
  <si>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</si>
  <si>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</si>
  <si>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</si>
  <si>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</si>
  <si>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</si>
  <si>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</si>
  <si>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</si>
  <si>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</si>
  <si>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</si>
  <si>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</si>
  <si>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</si>
  <si>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</si>
  <si>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</si>
  <si>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</si>
  <si>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</si>
  <si>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</si>
  <si>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</si>
  <si>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</si>
  <si>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</si>
  <si>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</si>
  <si>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</si>
  <si>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</si>
  <si>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</si>
  <si>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</si>
  <si>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</si>
  <si>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</si>
  <si>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</si>
  <si>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</si>
  <si>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</si>
  <si>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</si>
  <si>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</si>
  <si>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</si>
  <si>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</si>
  <si>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</si>
  <si>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</si>
  <si>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</si>
  <si>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</si>
  <si>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</si>
  <si>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</si>
  <si>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</si>
  <si>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</si>
  <si>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</si>
  <si>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</si>
  <si>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</si>
  <si>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</si>
  <si>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</si>
  <si>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</si>
  <si>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</si>
  <si>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</si>
  <si>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</si>
  <si>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</si>
  <si>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</si>
  <si>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</si>
  <si>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</si>
  <si>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</si>
  <si>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</si>
  <si>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</si>
  <si>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</si>
  <si>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</si>
  <si>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</si>
  <si>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</si>
  <si>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</si>
  <si>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</si>
  <si>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</si>
  <si>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</si>
  <si>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</si>
  <si>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</si>
  <si>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</si>
  <si>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</si>
  <si>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</si>
  <si>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</si>
  <si>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</si>
  <si>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</si>
  <si>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</si>
  <si>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</si>
  <si>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</si>
  <si>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</si>
  <si>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</si>
  <si>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</si>
  <si>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</si>
  <si>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</si>
  <si>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</si>
  <si>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</si>
  <si>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</si>
  <si>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</si>
  <si>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</si>
  <si>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</si>
  <si>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</si>
  <si>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</si>
  <si>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</si>
  <si>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</si>
  <si>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</si>
  <si>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</si>
  <si>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</si>
  <si>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</si>
  <si>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</si>
  <si>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</si>
  <si>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</si>
  <si>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</si>
  <si>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</si>
  <si>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</si>
  <si>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</si>
  <si>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</si>
  <si>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</si>
  <si>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</si>
  <si>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</si>
  <si>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</si>
  <si>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</si>
  <si>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</si>
  <si>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</si>
  <si>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</si>
  <si>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</si>
  <si>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</si>
  <si>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</si>
  <si>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</si>
  <si>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</si>
  <si>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</si>
  <si>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</si>
  <si>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</si>
  <si>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</si>
  <si>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</si>
  <si>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</si>
  <si>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</si>
  <si>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</si>
  <si>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</si>
  <si>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</si>
  <si>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</si>
  <si>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</si>
  <si>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</si>
  <si>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</si>
  <si>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</si>
  <si>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</si>
  <si>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</si>
  <si>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</si>
  <si>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</si>
  <si>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</si>
  <si>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</si>
  <si>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</si>
  <si>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</si>
  <si>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</si>
  <si>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</si>
  <si>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</si>
  <si>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</si>
  <si>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</si>
  <si>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</si>
  <si>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</si>
  <si>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</si>
  <si>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</si>
  <si>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</si>
  <si>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</si>
  <si>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</si>
  <si>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</si>
  <si>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</si>
  <si>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</si>
  <si>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</si>
  <si>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</si>
  <si>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</si>
  <si>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</si>
  <si>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</si>
  <si>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</si>
  <si>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</si>
  <si>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</si>
  <si>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</si>
  <si>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</si>
  <si>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</si>
  <si>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</si>
  <si>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</si>
  <si>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</si>
  <si>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</si>
  <si>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</si>
  <si>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</si>
  <si>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</si>
  <si>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</si>
  <si>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</si>
  <si>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</si>
  <si>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</si>
  <si>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</si>
  <si>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</si>
  <si>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</si>
  <si>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</si>
  <si>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</si>
  <si>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</si>
  <si>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</si>
  <si>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</si>
  <si>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</si>
  <si>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</si>
  <si>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</si>
  <si>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</si>
  <si>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</si>
  <si>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</si>
  <si>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</si>
  <si>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</si>
  <si>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</si>
  <si>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</si>
  <si>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</si>
  <si>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</si>
  <si>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</si>
  <si>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</si>
  <si>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</si>
  <si>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</si>
  <si>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</si>
  <si>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</si>
  <si>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</si>
  <si>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</si>
  <si>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</si>
  <si>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</si>
  <si>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</si>
  <si>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</si>
  <si>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</si>
  <si>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</si>
  <si>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</si>
  <si>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</si>
  <si>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</si>
  <si>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</si>
  <si>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</si>
  <si>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</si>
  <si>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</si>
  <si>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</si>
  <si>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</si>
  <si>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</si>
  <si>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</si>
  <si>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</si>
  <si>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</si>
  <si>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</si>
  <si>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</si>
  <si>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</si>
  <si>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</si>
  <si>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</si>
  <si>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</si>
  <si>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</si>
  <si>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</si>
  <si>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</si>
  <si>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</si>
  <si>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</si>
  <si>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</si>
  <si>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</si>
  <si>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</si>
  <si>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</si>
  <si>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</si>
  <si>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</si>
  <si>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</si>
  <si>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</si>
  <si>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</si>
  <si>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</si>
  <si>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</si>
  <si>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</si>
  <si>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</si>
  <si>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</si>
  <si>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</si>
  <si>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</si>
  <si>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</si>
  <si>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</si>
  <si>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</si>
  <si>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</si>
  <si>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</si>
  <si>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</si>
  <si>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</si>
  <si>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</si>
  <si>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</si>
  <si>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</si>
  <si>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</si>
  <si>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</si>
  <si>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</si>
  <si>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</si>
  <si>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</si>
  <si>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</si>
  <si>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</si>
  <si>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</si>
  <si>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</si>
  <si>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</si>
  <si>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</si>
  <si>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</si>
  <si>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</si>
  <si>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</si>
  <si>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</si>
  <si>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</si>
  <si>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</si>
  <si>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</si>
  <si>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</si>
  <si>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</si>
  <si>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</si>
  <si>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</si>
  <si>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</si>
  <si>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</si>
  <si>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</si>
  <si>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</si>
  <si>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</si>
  <si>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</si>
  <si>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</si>
  <si>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</si>
  <si>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</si>
  <si>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</si>
  <si>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</si>
  <si>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</si>
  <si>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</si>
  <si>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</si>
  <si>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</si>
  <si>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</si>
  <si>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</si>
  <si>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</si>
  <si>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</si>
  <si>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</si>
  <si>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</si>
  <si>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</si>
  <si>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</si>
  <si>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</si>
  <si>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</si>
  <si>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</si>
  <si>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</si>
  <si>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</si>
  <si>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</si>
  <si>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</si>
  <si>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</si>
  <si>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</si>
  <si>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</si>
  <si>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</si>
  <si>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</si>
  <si>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</si>
  <si>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</si>
  <si>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</si>
  <si>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</si>
  <si>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</si>
  <si>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</si>
  <si>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</si>
  <si>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</si>
  <si>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</si>
  <si>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</si>
  <si>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</si>
  <si>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</si>
  <si>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</si>
  <si>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</si>
  <si>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</si>
  <si>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</si>
  <si>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</si>
  <si>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</si>
  <si>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</si>
  <si>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</si>
  <si>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</si>
  <si>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</si>
  <si>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</si>
  <si>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</si>
  <si>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</si>
  <si>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</si>
  <si>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</si>
  <si>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</si>
  <si>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</si>
  <si>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</si>
  <si>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</si>
  <si>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</si>
  <si>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</si>
  <si>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</si>
  <si>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</si>
  <si>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</si>
  <si>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</si>
  <si>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</si>
  <si>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</si>
  <si>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</si>
  <si>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</si>
  <si>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</si>
  <si>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</si>
  <si>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</si>
  <si>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</si>
  <si>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</si>
  <si>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</si>
  <si>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</si>
  <si>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</si>
  <si>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</si>
  <si>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</si>
  <si>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</si>
  <si>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</si>
  <si>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</si>
  <si>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</si>
  <si>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</si>
  <si>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</si>
  <si>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</si>
  <si>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</si>
  <si>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</si>
  <si>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</si>
  <si>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</si>
  <si>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</si>
  <si>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</si>
  <si>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</si>
  <si>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</si>
  <si>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</si>
  <si>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</si>
  <si>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</si>
  <si>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</si>
  <si>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</si>
  <si>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</si>
  <si>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</si>
  <si>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</si>
  <si>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</si>
  <si>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</si>
  <si>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</si>
  <si>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</si>
  <si>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</si>
  <si>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</si>
  <si>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</si>
  <si>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</si>
  <si>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</si>
  <si>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</si>
  <si>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</si>
  <si>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</si>
  <si>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</si>
  <si>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</si>
  <si>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</si>
  <si>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</si>
  <si>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</si>
  <si>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</si>
  <si>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</si>
  <si>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</si>
  <si>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</si>
  <si>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</si>
  <si>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</si>
  <si>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</si>
  <si>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</si>
  <si>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</si>
  <si>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</si>
  <si>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</si>
  <si>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</si>
  <si>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</si>
  <si>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</si>
  <si>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</si>
  <si>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</si>
  <si>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</si>
  <si>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</si>
  <si>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</si>
  <si>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</si>
  <si>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</si>
  <si>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</si>
  <si>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</si>
  <si>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</si>
  <si>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</si>
  <si>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</si>
  <si>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</si>
  <si>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</si>
  <si>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</si>
  <si>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</si>
  <si>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</si>
  <si>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</si>
  <si>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</si>
  <si>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</si>
  <si>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</si>
  <si>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</si>
  <si>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</si>
  <si>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</si>
  <si>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</si>
  <si>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</si>
  <si>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</si>
  <si>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</si>
  <si>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</si>
  <si>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</si>
  <si>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</si>
  <si>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</si>
  <si>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</si>
  <si>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</si>
  <si>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</si>
  <si>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</si>
  <si>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</si>
  <si>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</si>
  <si>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</si>
  <si>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</si>
  <si>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</si>
  <si>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</si>
  <si>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</si>
  <si>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</si>
  <si>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</si>
  <si>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</si>
  <si>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</si>
  <si>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</si>
  <si>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</si>
  <si>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</si>
  <si>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</si>
  <si>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</si>
  <si>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</si>
  <si>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</si>
  <si>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</si>
  <si>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</si>
  <si>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</si>
  <si>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</si>
  <si>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</si>
  <si>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</si>
  <si>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</si>
  <si>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</si>
  <si>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</si>
  <si>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</si>
  <si>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</si>
  <si>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</si>
  <si>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</si>
  <si>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</si>
  <si>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</si>
  <si>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</si>
  <si>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</si>
  <si>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</si>
  <si>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</si>
  <si>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</si>
  <si>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</si>
  <si>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</si>
  <si>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</si>
  <si>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</si>
  <si>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</si>
  <si>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</si>
  <si>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</si>
  <si>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</si>
  <si>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</si>
  <si>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</si>
  <si>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</si>
  <si>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</si>
  <si>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</si>
  <si>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</si>
  <si>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</si>
  <si>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</si>
  <si>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</si>
  <si>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</si>
  <si>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</si>
  <si>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</si>
  <si>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</si>
  <si>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</si>
  <si>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</si>
  <si>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</si>
  <si>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</si>
  <si>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</si>
  <si>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</si>
  <si>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</si>
  <si>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</si>
  <si>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</si>
  <si>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</si>
  <si>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</si>
  <si>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</si>
  <si>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</si>
  <si>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</si>
  <si>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</si>
  <si>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</si>
  <si>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</si>
  <si>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</si>
  <si>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</si>
  <si>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</si>
  <si>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</si>
  <si>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</si>
  <si>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</si>
  <si>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</si>
  <si>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</si>
  <si>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</si>
  <si>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</si>
  <si>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</si>
  <si>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</si>
  <si>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</si>
  <si>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</si>
  <si>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</si>
  <si>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</si>
  <si>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</si>
  <si>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</si>
  <si>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</si>
  <si>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</si>
  <si>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</si>
  <si>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</si>
  <si>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</si>
  <si>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</si>
  <si>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</si>
  <si>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</si>
  <si>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</si>
  <si>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</si>
  <si>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</si>
  <si>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</si>
  <si>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</si>
  <si>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</si>
  <si>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</si>
  <si>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</si>
  <si>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</si>
  <si>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</si>
  <si>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</si>
  <si>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</si>
  <si>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</si>
  <si>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</si>
  <si>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</si>
  <si>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</si>
  <si>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</si>
  <si>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</si>
  <si>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</si>
  <si>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</si>
  <si>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</si>
  <si>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</si>
  <si>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</si>
  <si>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</si>
  <si>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</si>
  <si>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</si>
  <si>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</si>
  <si>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</si>
  <si>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</si>
  <si>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</si>
  <si>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</si>
  <si>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</si>
  <si>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</si>
  <si>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</si>
  <si>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</si>
  <si>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</si>
  <si>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</si>
  <si>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</si>
  <si>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</si>
  <si>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</si>
  <si>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</si>
  <si>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</si>
  <si>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</si>
  <si>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</si>
  <si>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</si>
  <si>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</si>
  <si>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</si>
  <si>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</si>
  <si>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</si>
  <si>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</si>
  <si>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</si>
  <si>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</si>
  <si>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</si>
  <si>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</si>
  <si>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</si>
  <si>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</si>
  <si>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</si>
  <si>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</si>
  <si>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</si>
  <si>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</si>
  <si>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</si>
  <si>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</si>
  <si>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</si>
  <si>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</si>
  <si>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</si>
  <si>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</si>
  <si>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</si>
  <si>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</si>
  <si>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</si>
  <si>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</si>
  <si>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</si>
  <si>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</si>
  <si>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</si>
  <si>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</si>
  <si>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</si>
  <si>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</si>
  <si>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</si>
  <si>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</si>
  <si>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</si>
  <si>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</si>
  <si>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</si>
  <si>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</si>
  <si>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</si>
  <si>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</si>
  <si>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</si>
  <si>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</si>
  <si>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</si>
  <si>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</si>
  <si>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</si>
  <si>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</si>
  <si>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</si>
  <si>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</si>
  <si>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</si>
  <si>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</si>
  <si>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</si>
  <si>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</si>
  <si>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</si>
  <si>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</si>
  <si>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</si>
  <si>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</si>
  <si>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</si>
  <si>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</si>
  <si>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</si>
  <si>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</si>
  <si>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</si>
  <si>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</si>
  <si>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</si>
  <si>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</si>
  <si>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</si>
  <si>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</si>
  <si>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</si>
  <si>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</si>
  <si>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</si>
  <si>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</si>
  <si>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</si>
  <si>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</si>
  <si>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</si>
  <si>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</si>
  <si>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</si>
  <si>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</si>
  <si>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</si>
  <si>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</si>
  <si>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</si>
  <si>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</si>
  <si>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</si>
  <si>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</si>
  <si>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</si>
  <si>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</si>
  <si>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</si>
  <si>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</si>
  <si>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</si>
  <si>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</si>
  <si>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</si>
  <si>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</si>
  <si>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</si>
  <si>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</si>
  <si>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</si>
  <si>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</si>
  <si>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</si>
  <si>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</si>
  <si>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</si>
  <si>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</si>
  <si>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</si>
  <si>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</si>
  <si>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</si>
  <si>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</si>
  <si>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</si>
  <si>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</si>
  <si>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</si>
  <si>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</si>
  <si>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</si>
  <si>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</si>
  <si>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</si>
  <si>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</si>
  <si>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</si>
  <si>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</si>
  <si>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</si>
  <si>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</si>
  <si>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</si>
  <si>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</si>
  <si>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</si>
  <si>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</si>
  <si>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</si>
  <si>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</si>
  <si>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</si>
  <si>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</si>
  <si>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</si>
  <si>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</si>
  <si>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</si>
  <si>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</si>
  <si>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</si>
  <si>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</si>
  <si>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</si>
  <si>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</si>
  <si>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</si>
  <si>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</si>
  <si>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</si>
  <si>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</si>
  <si>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</si>
  <si>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</si>
  <si>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</si>
  <si>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</si>
  <si>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</si>
  <si>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</si>
  <si>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</si>
  <si>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</si>
  <si>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</si>
  <si>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</si>
  <si>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</si>
  <si>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</si>
  <si>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</si>
  <si>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</si>
  <si>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</si>
  <si>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</si>
  <si>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</si>
  <si>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</si>
  <si>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</si>
  <si>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</si>
  <si>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</si>
  <si>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</si>
  <si>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</si>
  <si>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</si>
  <si>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</si>
  <si>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</si>
  <si>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</si>
  <si>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</si>
  <si>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</si>
  <si>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</si>
  <si>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</si>
  <si>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</si>
  <si>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</si>
  <si>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</si>
  <si>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</si>
  <si>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</si>
  <si>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</si>
  <si>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</si>
  <si>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</si>
  <si>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</si>
  <si>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</si>
  <si>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</si>
  <si>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</si>
  <si>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</si>
  <si>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</si>
  <si>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</si>
  <si>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</si>
  <si>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</si>
  <si>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</si>
  <si>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</si>
  <si>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</si>
  <si>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</si>
  <si>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</si>
  <si>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</si>
  <si>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</si>
  <si>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</si>
  <si>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</si>
  <si>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</si>
  <si>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</si>
  <si>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</si>
  <si>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</si>
  <si>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</si>
  <si>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</si>
  <si>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</si>
  <si>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</si>
  <si>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</si>
  <si>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</si>
  <si>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</si>
  <si>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</si>
  <si>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</si>
  <si>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</si>
  <si>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</si>
  <si>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</si>
  <si>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</si>
  <si>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</si>
  <si>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</si>
  <si>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</si>
  <si>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</si>
  <si>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</si>
  <si>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</si>
  <si>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</si>
  <si>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</si>
  <si>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</si>
  <si>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</si>
  <si>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</si>
  <si>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</si>
  <si>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</si>
  <si>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</si>
  <si>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</si>
  <si>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</si>
  <si>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</si>
  <si>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</si>
  <si>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</si>
  <si>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</si>
  <si>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</si>
  <si>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</si>
  <si>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</si>
  <si>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</si>
  <si>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</si>
  <si>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</si>
  <si>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</si>
  <si>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</si>
  <si>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</si>
  <si>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</si>
  <si>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</si>
  <si>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</si>
  <si>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</si>
  <si>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</si>
  <si>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</si>
  <si>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</si>
  <si>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</si>
  <si>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</si>
  <si>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</si>
  <si>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</si>
  <si>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</si>
  <si>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</si>
  <si>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</si>
  <si>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</si>
  <si>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</si>
  <si>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</si>
  <si>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</si>
  <si>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</si>
  <si>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</si>
  <si>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</si>
  <si>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</si>
  <si>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</si>
  <si>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</si>
  <si>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</si>
  <si>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</si>
  <si>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</si>
  <si>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</si>
  <si>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</si>
  <si>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</si>
  <si>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</si>
  <si>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</si>
  <si>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</si>
  <si>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</si>
  <si>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</si>
  <si>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</si>
  <si>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</si>
  <si>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</si>
  <si>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</si>
  <si>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</si>
  <si>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</si>
  <si>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</si>
  <si>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</si>
  <si>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</si>
  <si>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</si>
  <si>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</si>
  <si>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</si>
  <si>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</si>
  <si>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</si>
  <si>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</si>
  <si>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</si>
  <si>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</si>
  <si>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</si>
  <si>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</si>
  <si>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</si>
  <si>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</si>
  <si>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</si>
  <si>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</si>
  <si>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</si>
  <si>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</si>
  <si>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</si>
  <si>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</si>
  <si>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</si>
  <si>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</si>
  <si>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</si>
  <si>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</si>
  <si>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</si>
  <si>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</si>
  <si>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</si>
  <si>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</si>
  <si>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</si>
  <si>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</si>
  <si>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</si>
  <si>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</si>
  <si>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</si>
  <si>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</si>
  <si>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</si>
  <si>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</si>
  <si>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</si>
  <si>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</si>
  <si>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</si>
  <si>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</si>
  <si>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</si>
  <si>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</si>
  <si>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</si>
  <si>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</si>
  <si>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</si>
  <si>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</si>
  <si>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</si>
  <si>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</si>
  <si>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</si>
  <si>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</si>
  <si>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</si>
  <si>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</si>
  <si>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</si>
  <si>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</si>
  <si>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</si>
  <si>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</si>
  <si>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</si>
  <si>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</si>
  <si>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</si>
  <si>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</si>
  <si>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</si>
  <si>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</si>
  <si>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</si>
  <si>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</si>
  <si>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</si>
  <si>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</si>
  <si>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</si>
  <si>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</si>
  <si>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</si>
  <si>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</si>
  <si>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</si>
  <si>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</si>
  <si>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</si>
  <si>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</si>
  <si>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</si>
  <si>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</si>
  <si>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</si>
  <si>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</si>
  <si>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</si>
  <si>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</si>
  <si>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</si>
  <si>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</si>
  <si>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</si>
  <si>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</si>
  <si>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</si>
  <si>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</si>
  <si>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</si>
  <si>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</si>
  <si>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</si>
  <si>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</si>
  <si>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</si>
  <si>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</si>
  <si>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</si>
  <si>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</si>
  <si>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</si>
  <si>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</si>
  <si>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</si>
  <si>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</si>
  <si>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</si>
  <si>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</si>
  <si>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</si>
  <si>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</si>
  <si>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</si>
  <si>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</si>
  <si>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</si>
  <si>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</si>
  <si>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</si>
  <si>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</si>
  <si>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</si>
  <si>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</si>
  <si>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</si>
  <si>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</si>
  <si>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</si>
  <si>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</si>
  <si>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</si>
  <si>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</si>
  <si>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</si>
  <si>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</si>
  <si>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</si>
  <si>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</si>
  <si>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</si>
  <si>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</si>
  <si>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</si>
  <si>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</si>
  <si>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</si>
  <si>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</si>
  <si>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</si>
  <si>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</si>
  <si>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</si>
  <si>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</si>
  <si>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</si>
  <si>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</si>
  <si>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</si>
  <si>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</si>
  <si>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</si>
  <si>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</si>
  <si>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</si>
  <si>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</si>
  <si>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</si>
  <si>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</si>
  <si>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</si>
  <si>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</si>
  <si>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</si>
  <si>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</si>
  <si>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</si>
  <si>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</si>
  <si>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</si>
  <si>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</si>
  <si>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</si>
  <si>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</si>
  <si>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</si>
  <si>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</si>
  <si>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</si>
  <si>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</si>
  <si>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</si>
  <si>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</si>
  <si>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</si>
  <si>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</si>
  <si>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</si>
  <si>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</si>
  <si>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</si>
  <si>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</si>
  <si>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</si>
  <si>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</si>
  <si>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</si>
  <si>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</si>
  <si>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</si>
  <si>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</si>
  <si>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</si>
  <si>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</si>
  <si>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</si>
  <si>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</si>
  <si>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</si>
  <si>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</si>
  <si>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</si>
  <si>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</si>
  <si>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</si>
  <si>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</si>
  <si>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</si>
  <si>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</si>
  <si>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</si>
  <si>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</si>
  <si>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</si>
  <si>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</si>
  <si>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</si>
  <si>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</si>
  <si>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</si>
  <si>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</si>
  <si>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</si>
  <si>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</si>
  <si>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</si>
  <si>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</si>
  <si>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</si>
  <si>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</si>
  <si>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</si>
  <si>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</si>
  <si>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</si>
  <si>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</si>
  <si>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</si>
  <si>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</si>
  <si>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</si>
  <si>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</si>
  <si>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</si>
  <si>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</si>
  <si>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</si>
  <si>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</si>
  <si>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</si>
  <si>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</si>
  <si>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</si>
  <si>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</si>
  <si>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</si>
  <si>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</si>
  <si>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</si>
  <si>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</si>
  <si>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</si>
  <si>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</si>
  <si>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</si>
  <si>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</si>
  <si>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</si>
  <si>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</si>
  <si>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</si>
  <si>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</si>
  <si>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</si>
  <si>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</si>
  <si>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</si>
  <si>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</si>
  <si>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</si>
  <si>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</si>
  <si>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</si>
  <si>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</si>
  <si>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</si>
  <si>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</si>
  <si>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</si>
  <si>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</si>
  <si>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</si>
  <si>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</si>
  <si>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</si>
  <si>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</si>
  <si>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</si>
  <si>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</si>
  <si>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</si>
  <si>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</si>
  <si>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</si>
  <si>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</si>
  <si>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</si>
  <si>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</si>
  <si>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</si>
  <si>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</si>
  <si>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</si>
  <si>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</si>
  <si>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</si>
  <si>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</si>
  <si>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</si>
  <si>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</si>
  <si>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</si>
  <si>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</si>
  <si>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</si>
  <si>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</si>
  <si>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</si>
  <si>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</si>
  <si>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</si>
  <si>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</si>
  <si>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</si>
  <si>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</si>
  <si>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</si>
  <si>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</si>
  <si>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</si>
  <si>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</si>
  <si>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</si>
  <si>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</si>
  <si>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</si>
  <si>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</si>
  <si>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</si>
  <si>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</si>
  <si>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</si>
  <si>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</si>
  <si>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</si>
  <si>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</si>
  <si>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</si>
  <si>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</si>
  <si>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</si>
  <si>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</si>
  <si>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</si>
  <si>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</si>
  <si>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</si>
  <si>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</si>
  <si>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</si>
  <si>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</si>
  <si>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</si>
  <si>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</si>
  <si>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</si>
  <si>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</si>
  <si>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</si>
  <si>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</si>
  <si>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</si>
  <si>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</si>
  <si>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</si>
  <si>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</si>
  <si>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</si>
  <si>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</si>
  <si>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</si>
  <si>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</si>
  <si>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</si>
  <si>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</si>
  <si>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</si>
  <si>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</si>
  <si>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</si>
  <si>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</si>
  <si>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</si>
  <si>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</si>
  <si>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</si>
  <si>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</si>
  <si>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</si>
  <si>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</si>
  <si>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</si>
  <si>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</si>
  <si>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</si>
  <si>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</si>
  <si>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</si>
  <si>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</si>
  <si>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</si>
  <si>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</si>
  <si>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</si>
  <si>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</si>
  <si>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</si>
  <si>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</si>
  <si>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</si>
  <si>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</si>
  <si>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</si>
  <si>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</si>
  <si>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</si>
  <si>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</si>
  <si>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</si>
  <si>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</si>
  <si>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</si>
  <si>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</si>
  <si>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</si>
  <si>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</si>
  <si>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</si>
  <si>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</si>
  <si>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</si>
  <si>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</si>
  <si>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</si>
  <si>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</si>
  <si>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</si>
  <si>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</si>
  <si>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</si>
  <si>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</si>
  <si>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</si>
  <si>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</si>
  <si>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</si>
  <si>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</si>
  <si>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</si>
  <si>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</si>
  <si>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</si>
  <si>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</si>
  <si>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</si>
  <si>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</si>
  <si>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</si>
  <si>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</si>
  <si>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</si>
  <si>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</si>
  <si>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</si>
  <si>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</si>
  <si>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</si>
  <si>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</si>
  <si>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</si>
  <si>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</si>
  <si>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</si>
  <si>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</si>
  <si>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</si>
  <si>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</si>
  <si>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</si>
  <si>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</si>
  <si>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</si>
  <si>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</si>
  <si>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</si>
  <si>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</si>
  <si>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</si>
  <si>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</si>
  <si>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</si>
  <si>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</si>
  <si>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</si>
  <si>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</si>
  <si>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</si>
  <si>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</si>
  <si>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</si>
  <si>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</si>
  <si>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</si>
  <si>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</si>
  <si>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</si>
  <si>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</si>
  <si>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</si>
  <si>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</si>
  <si>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</si>
  <si>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</si>
  <si>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</si>
  <si>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</si>
  <si>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</si>
  <si>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</si>
  <si>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</si>
  <si>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</si>
  <si>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</si>
  <si>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</si>
  <si>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</si>
  <si>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</si>
  <si>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</si>
  <si>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</si>
  <si>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</si>
  <si>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</si>
  <si>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</si>
  <si>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</si>
  <si>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</si>
  <si>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</si>
  <si>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</si>
  <si>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</si>
  <si>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</si>
  <si>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</si>
  <si>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</si>
  <si>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</si>
  <si>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</si>
  <si>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</si>
  <si>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</si>
  <si>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</si>
  <si>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</si>
  <si>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</si>
  <si>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</si>
  <si>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</si>
  <si>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</si>
  <si>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</si>
  <si>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</si>
  <si>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</si>
  <si>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</si>
  <si>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</si>
  <si>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</si>
  <si>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</si>
  <si>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</si>
  <si>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</si>
  <si>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</si>
  <si>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</si>
  <si>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</si>
  <si>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</si>
  <si>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</si>
  <si>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</si>
  <si>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</si>
  <si>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</si>
  <si>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</si>
  <si>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</si>
  <si>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</si>
  <si>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</si>
  <si>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</si>
  <si>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</si>
  <si>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</si>
  <si>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</si>
  <si>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</si>
  <si>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</si>
  <si>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</si>
  <si>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</si>
  <si>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</si>
  <si>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</si>
  <si>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</si>
  <si>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</si>
  <si>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</si>
  <si>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</si>
  <si>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</si>
  <si>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</si>
  <si>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</si>
  <si>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</si>
  <si>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</si>
  <si>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</si>
  <si>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</si>
  <si>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</si>
  <si>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</si>
  <si>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</si>
  <si>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</si>
  <si>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</si>
  <si>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</si>
  <si>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</si>
  <si>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</si>
  <si>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</si>
  <si>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</si>
  <si>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</si>
  <si>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</si>
  <si>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</si>
  <si>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</si>
  <si>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</si>
  <si>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</si>
  <si>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</si>
  <si>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</si>
  <si>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</si>
  <si>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</si>
  <si>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</si>
  <si>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</si>
  <si>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</si>
  <si>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</si>
  <si>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</si>
  <si>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</si>
  <si>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</si>
  <si>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</si>
  <si>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</si>
  <si>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</si>
  <si>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</si>
  <si>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</si>
  <si>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</si>
  <si>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</si>
  <si>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</si>
  <si>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</si>
  <si>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</si>
  <si>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</si>
  <si>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</si>
  <si>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</si>
  <si>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</si>
  <si>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</si>
  <si>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</si>
  <si>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</si>
  <si>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</si>
  <si>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</si>
  <si>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</si>
  <si>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</si>
  <si>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</si>
  <si>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</si>
  <si>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</si>
  <si>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</si>
  <si>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</si>
  <si>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</si>
  <si>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</si>
  <si>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</si>
  <si>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</si>
  <si>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</si>
  <si>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</si>
  <si>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</si>
  <si>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</si>
  <si>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</si>
  <si>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</si>
  <si>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</si>
  <si>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</si>
  <si>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</si>
  <si>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</si>
  <si>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</si>
  <si>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</si>
  <si>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</si>
  <si>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</si>
  <si>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</si>
  <si>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</si>
  <si>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</si>
  <si>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</si>
  <si>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</si>
  <si>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</si>
  <si>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</si>
  <si>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</si>
  <si>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</si>
  <si>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</si>
  <si>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</si>
  <si>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</si>
  <si>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</si>
  <si>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</si>
  <si>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</si>
  <si>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</si>
  <si>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</si>
  <si>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</si>
  <si>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</si>
  <si>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</si>
  <si>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</si>
  <si>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</si>
  <si>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</si>
  <si>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</si>
  <si>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</si>
  <si>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</si>
  <si>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</si>
  <si>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</si>
  <si>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</si>
  <si>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</si>
  <si>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</si>
  <si>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</si>
  <si>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</si>
  <si>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</si>
  <si>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</si>
  <si>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</si>
  <si>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</si>
  <si>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</si>
  <si>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</si>
  <si>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</si>
  <si>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</si>
  <si>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</si>
  <si>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</si>
  <si>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</si>
  <si>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</si>
  <si>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</si>
  <si>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</si>
  <si>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</si>
  <si>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</si>
  <si>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</si>
  <si>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</si>
  <si>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</si>
  <si>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</si>
  <si>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</si>
  <si>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</si>
  <si>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</si>
  <si>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</si>
  <si>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</si>
  <si>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</si>
  <si>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</si>
  <si>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</si>
  <si>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</si>
  <si>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</si>
  <si>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</si>
  <si>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</si>
  <si>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</si>
  <si>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</si>
  <si>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</si>
  <si>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</si>
  <si>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</si>
  <si>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</si>
  <si>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</si>
  <si>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</si>
  <si>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</si>
  <si>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</si>
  <si>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</si>
  <si>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</si>
  <si>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</si>
  <si>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</si>
  <si>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</si>
  <si>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</si>
  <si>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</si>
  <si>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</si>
  <si>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</si>
  <si>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</si>
  <si>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</si>
  <si>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</si>
  <si>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</si>
  <si>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</si>
  <si>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</si>
  <si>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</si>
  <si>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</si>
  <si>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</si>
  <si>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</si>
  <si>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</si>
  <si>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</si>
  <si>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</si>
  <si>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</si>
  <si>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</si>
  <si>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</si>
  <si>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</si>
  <si>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</si>
  <si>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</si>
  <si>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</si>
  <si>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</si>
  <si>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</si>
  <si>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</si>
  <si>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</si>
  <si>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</si>
  <si>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</si>
  <si>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</si>
  <si>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</si>
  <si>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</si>
  <si>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</si>
  <si>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</si>
  <si>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</si>
  <si>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</si>
  <si>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</si>
  <si>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</si>
  <si>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</si>
  <si>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</si>
  <si>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</si>
  <si>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</si>
  <si>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</si>
  <si>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</si>
  <si>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</si>
  <si>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</si>
  <si>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</si>
  <si>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</si>
  <si>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</si>
  <si>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</si>
  <si>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</si>
  <si>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</si>
  <si>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</si>
  <si>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</si>
  <si>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</si>
  <si>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</si>
  <si>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</si>
  <si>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</si>
  <si>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</si>
  <si>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</si>
  <si>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</si>
  <si>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</si>
  <si>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</si>
  <si>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</si>
  <si>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</si>
  <si>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</si>
  <si>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</si>
  <si>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</si>
  <si>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</si>
  <si>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</si>
  <si>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</si>
  <si>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</si>
  <si>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</si>
  <si>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</si>
  <si>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</si>
  <si>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</si>
  <si>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</si>
  <si>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</si>
  <si>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</si>
  <si>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</si>
  <si>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</si>
  <si>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</si>
  <si>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</si>
  <si>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</si>
  <si>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</si>
  <si>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</si>
  <si>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</si>
  <si>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</si>
  <si>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</si>
  <si>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</si>
  <si>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</si>
  <si>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</si>
  <si>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</si>
  <si>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</si>
  <si>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</si>
  <si>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</si>
  <si>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</si>
  <si>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</si>
  <si>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</si>
  <si>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</si>
  <si>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</si>
  <si>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</si>
  <si>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</si>
  <si>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</si>
  <si>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</si>
  <si>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</si>
  <si>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</si>
  <si>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</si>
  <si>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</si>
  <si>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</si>
  <si>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</si>
  <si>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</si>
  <si>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</si>
  <si>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</si>
  <si>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</si>
  <si>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</si>
  <si>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</si>
  <si>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</si>
  <si>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</si>
  <si>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</si>
  <si>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</si>
  <si>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</si>
  <si>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</si>
  <si>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</si>
  <si>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</si>
  <si>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</si>
  <si>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</si>
  <si>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</si>
  <si>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</si>
  <si>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</si>
  <si>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</si>
  <si>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</si>
  <si>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</si>
  <si>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</si>
  <si>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</si>
  <si>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</si>
  <si>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</si>
  <si>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</si>
  <si>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</si>
  <si>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</si>
  <si>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</si>
  <si>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</si>
  <si>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</si>
  <si>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</si>
  <si>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</si>
  <si>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</si>
  <si>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</si>
  <si>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</si>
  <si>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</si>
  <si>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</si>
  <si>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</si>
  <si>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</si>
  <si>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</si>
  <si>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</si>
  <si>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</si>
  <si>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</si>
  <si>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</si>
  <si>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</si>
  <si>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</si>
  <si>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</si>
  <si>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</si>
  <si>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</si>
  <si>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</si>
  <si>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</si>
  <si>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</si>
  <si>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</si>
  <si>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</si>
  <si>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</si>
  <si>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</si>
  <si>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</si>
  <si>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</si>
  <si>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</si>
  <si>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</si>
  <si>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</si>
  <si>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</si>
  <si>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</si>
  <si>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</si>
  <si>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</si>
  <si>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</si>
  <si>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</si>
  <si>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</si>
  <si>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</si>
  <si>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</si>
  <si>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</si>
  <si>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</si>
  <si>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</si>
  <si>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</si>
  <si>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</si>
  <si>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</si>
  <si>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</si>
  <si>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</si>
  <si>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</si>
  <si>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</si>
  <si>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</si>
  <si>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</si>
  <si>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</si>
  <si>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</si>
  <si>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</si>
  <si>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</si>
  <si>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</si>
  <si>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</si>
  <si>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</si>
  <si>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</si>
  <si>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</si>
  <si>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</si>
  <si>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</si>
  <si>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</si>
  <si>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</si>
  <si>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</si>
  <si>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</si>
  <si>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</si>
  <si>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</si>
  <si>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</si>
  <si>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</si>
  <si>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</si>
  <si>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</si>
  <si>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</si>
  <si>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</si>
  <si>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</si>
  <si>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</si>
  <si>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</si>
  <si>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</si>
  <si>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</si>
  <si>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</si>
  <si>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</si>
  <si>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</si>
  <si>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</si>
  <si>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</si>
  <si>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</si>
  <si>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</si>
  <si>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</si>
  <si>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</si>
  <si>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</si>
  <si>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</si>
  <si>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</si>
  <si>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</si>
  <si>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</si>
  <si>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</si>
  <si>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</si>
  <si>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</si>
  <si>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</si>
  <si>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</si>
  <si>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</si>
  <si>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</si>
  <si>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</si>
  <si>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</si>
  <si>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</si>
  <si>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</si>
  <si>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</si>
  <si>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</si>
  <si>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</si>
  <si>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</si>
  <si>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</si>
  <si>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</si>
  <si>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</si>
  <si>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</si>
  <si>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</si>
  <si>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</si>
  <si>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</si>
  <si>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</si>
  <si>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</si>
  <si>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</si>
  <si>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</si>
  <si>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</si>
  <si>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</si>
  <si>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</si>
  <si>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</si>
  <si>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</si>
  <si>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</si>
  <si>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</si>
  <si>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</si>
  <si>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</si>
  <si>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</si>
  <si>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</si>
  <si>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</si>
  <si>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</si>
  <si>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</si>
  <si>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</si>
  <si>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</si>
  <si>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</si>
  <si>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</si>
  <si>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</si>
  <si>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</si>
  <si>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</si>
  <si>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</si>
  <si>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</si>
  <si>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</si>
  <si>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</si>
  <si>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</si>
  <si>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</si>
  <si>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</si>
  <si>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</si>
  <si>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</si>
  <si>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</si>
  <si>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</si>
  <si>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</si>
  <si>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</si>
  <si>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</si>
  <si>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</si>
  <si>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</si>
  <si>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</si>
  <si>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</si>
  <si>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</si>
  <si>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</si>
  <si>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</si>
  <si>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</si>
  <si>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</si>
  <si>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</si>
  <si>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</si>
  <si>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</si>
  <si>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</si>
  <si>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</si>
  <si>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</si>
  <si>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</si>
  <si>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</si>
  <si>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</si>
  <si>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</si>
  <si>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</si>
  <si>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</si>
  <si>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</si>
  <si>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</si>
  <si>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</si>
  <si>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</si>
  <si>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</si>
  <si>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</si>
  <si>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</si>
  <si>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</si>
  <si>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</si>
  <si>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</si>
  <si>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</si>
  <si>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</si>
  <si>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</si>
  <si>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</si>
  <si>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</si>
  <si>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</si>
  <si>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</si>
  <si>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</si>
  <si>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</si>
  <si>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</si>
  <si>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</si>
  <si>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</si>
  <si>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</si>
  <si>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</si>
  <si>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</si>
  <si>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</si>
  <si>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</si>
  <si>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</si>
  <si>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</si>
  <si>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</si>
  <si>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</si>
  <si>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</si>
  <si>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</si>
  <si>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</si>
  <si>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</si>
  <si>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</si>
  <si>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</si>
  <si>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</si>
  <si>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</si>
  <si>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</si>
  <si>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</si>
  <si>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</si>
  <si>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</si>
  <si>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</si>
  <si>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</si>
  <si>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</si>
  <si>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</si>
  <si>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</si>
  <si>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</si>
  <si>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</si>
  <si>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</si>
  <si>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</si>
  <si>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</si>
  <si>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</si>
  <si>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</si>
  <si>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</si>
  <si>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</si>
  <si>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</si>
  <si>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</si>
  <si>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</si>
  <si>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</si>
  <si>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</si>
  <si>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</si>
  <si>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</si>
  <si>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</si>
  <si>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</si>
  <si>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</si>
  <si>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</si>
  <si>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</si>
  <si>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</si>
  <si>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</si>
  <si>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</si>
  <si>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</si>
  <si>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</si>
  <si>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</si>
  <si>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</si>
  <si>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</si>
  <si>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</si>
  <si>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</si>
  <si>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</si>
  <si>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</si>
  <si>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</si>
  <si>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</si>
  <si>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</si>
  <si>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</si>
  <si>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</si>
  <si>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</si>
  <si>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</si>
  <si>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</si>
  <si>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</si>
  <si>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</si>
  <si>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</si>
  <si>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</si>
  <si>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</si>
  <si>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</si>
  <si>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</si>
  <si>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</si>
  <si>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</si>
  <si>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</si>
  <si>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</si>
  <si>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</si>
  <si>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</si>
  <si>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</si>
  <si>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</si>
  <si>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</si>
  <si>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</si>
  <si>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</si>
  <si>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</si>
  <si>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</si>
  <si>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</si>
  <si>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</si>
  <si>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</si>
  <si>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</si>
  <si>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</si>
  <si>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</si>
  <si>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</si>
  <si>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</si>
  <si>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</si>
  <si>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</si>
  <si>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</si>
  <si>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</si>
  <si>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</si>
  <si>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</si>
  <si>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</si>
  <si>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</si>
  <si>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</si>
  <si>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</si>
  <si>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</si>
  <si>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</si>
  <si>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</si>
  <si>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</si>
  <si>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</si>
  <si>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</si>
  <si>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</si>
  <si>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</si>
  <si>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</si>
  <si>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</si>
  <si>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</si>
  <si>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</si>
  <si>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</si>
  <si>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</si>
  <si>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</si>
  <si>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</si>
  <si>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</si>
  <si>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</si>
  <si>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</si>
  <si>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</si>
  <si>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</si>
  <si>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</si>
  <si>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</si>
  <si>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</si>
  <si>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</si>
  <si>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</si>
  <si>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</si>
  <si>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</si>
  <si>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</si>
  <si>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</si>
  <si>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</si>
  <si>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</si>
  <si>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</si>
  <si>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</si>
  <si>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</si>
  <si>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</si>
  <si>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</si>
  <si>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</si>
  <si>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</si>
  <si>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</si>
  <si>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</si>
  <si>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</si>
  <si>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</si>
  <si>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</si>
  <si>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</si>
  <si>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</si>
  <si>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</si>
  <si>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</si>
  <si>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</si>
  <si>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</si>
  <si>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</si>
  <si>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</si>
  <si>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</si>
  <si>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</si>
  <si>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</si>
  <si>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</si>
  <si>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</si>
  <si>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</si>
  <si>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</si>
  <si>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</si>
  <si>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</si>
  <si>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</si>
  <si>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</si>
  <si>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</si>
  <si>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</si>
  <si>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</si>
  <si>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</si>
  <si>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</si>
  <si>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</si>
  <si>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</si>
  <si>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</si>
  <si>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</si>
  <si>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</si>
  <si>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</si>
  <si>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</si>
  <si>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</si>
  <si>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</si>
  <si>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</si>
  <si>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</si>
  <si>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</si>
  <si>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</si>
  <si>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</si>
  <si>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</si>
  <si>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</si>
  <si>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</si>
  <si>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</si>
  <si>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</si>
  <si>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</si>
  <si>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</si>
  <si>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</si>
  <si>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</si>
  <si>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</si>
  <si>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</si>
  <si>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</si>
  <si>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</si>
  <si>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</si>
  <si>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</si>
  <si>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</si>
  <si>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</si>
  <si>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</si>
  <si>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</si>
  <si>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</si>
  <si>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</si>
  <si>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</si>
  <si>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</si>
  <si>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</si>
  <si>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</si>
  <si>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</si>
  <si>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</si>
  <si>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</si>
  <si>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</si>
  <si>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</si>
  <si>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</si>
  <si>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</si>
  <si>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</si>
  <si>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</si>
  <si>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</si>
  <si>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</si>
  <si>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</si>
  <si>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</si>
  <si>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</si>
  <si>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</si>
  <si>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</si>
  <si>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</si>
  <si>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</si>
  <si>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</si>
  <si>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</si>
  <si>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</si>
  <si>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</si>
  <si>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</si>
  <si>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</si>
  <si>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</si>
  <si>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</si>
  <si>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</si>
  <si>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</si>
  <si>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</si>
  <si>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</si>
  <si>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</si>
  <si>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</si>
  <si>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</si>
  <si>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</si>
  <si>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</si>
  <si>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</si>
  <si>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</si>
  <si>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</si>
  <si>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</si>
  <si>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</si>
  <si>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</si>
  <si>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</si>
  <si>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</si>
  <si>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</si>
  <si>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</si>
  <si>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</si>
  <si>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</si>
  <si>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</si>
  <si>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</si>
  <si>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</si>
  <si>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</si>
  <si>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</si>
  <si>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</si>
  <si>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</si>
  <si>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</si>
  <si>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</si>
  <si>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</si>
  <si>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</si>
  <si>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</si>
  <si>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</si>
  <si>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</si>
  <si>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</si>
  <si>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</si>
  <si>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</si>
  <si>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</si>
  <si>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</si>
  <si>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</si>
  <si>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</si>
  <si>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</si>
  <si>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</si>
  <si>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</si>
  <si>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</si>
  <si>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</si>
  <si>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</si>
  <si>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</si>
  <si>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</si>
  <si>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</si>
  <si>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</si>
  <si>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</si>
  <si>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</si>
  <si>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</si>
  <si>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</si>
  <si>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</si>
  <si>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</si>
  <si>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</si>
  <si>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</si>
  <si>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</si>
  <si>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</si>
  <si>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</si>
  <si>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</si>
  <si>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</si>
  <si>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</si>
  <si>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</si>
  <si>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</si>
  <si>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</si>
  <si>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</si>
  <si>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</si>
  <si>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</si>
  <si>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</si>
  <si>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</si>
  <si>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</si>
  <si>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</si>
  <si>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</si>
  <si>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</si>
  <si>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</si>
  <si>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</si>
  <si>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</si>
  <si>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</si>
  <si>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</si>
  <si>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</si>
  <si>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</si>
  <si>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</si>
  <si>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</si>
  <si>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</si>
  <si>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</si>
  <si>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</si>
  <si>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</si>
  <si>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</si>
  <si>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</si>
  <si>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</si>
  <si>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</si>
  <si>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</si>
  <si>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</si>
  <si>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</si>
  <si>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</si>
  <si>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</si>
  <si>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</si>
  <si>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</si>
  <si>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</si>
  <si>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</si>
  <si>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</si>
  <si>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</si>
  <si>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</si>
  <si>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</si>
  <si>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</si>
  <si>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</si>
  <si>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</si>
  <si>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</si>
  <si>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</si>
  <si>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</si>
  <si>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</si>
  <si>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</si>
  <si>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</si>
  <si>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</si>
  <si>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</si>
  <si>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</si>
  <si>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</si>
  <si>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</si>
  <si>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</si>
  <si>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</si>
  <si>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</si>
  <si>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</si>
  <si>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</si>
  <si>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</si>
  <si>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</si>
  <si>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</si>
  <si>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</si>
  <si>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</si>
  <si>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</si>
  <si>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</si>
  <si>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</si>
  <si>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</si>
  <si>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</si>
  <si>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</si>
  <si>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</si>
  <si>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</si>
  <si>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</si>
  <si>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</si>
  <si>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</si>
  <si>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</si>
  <si>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</si>
  <si>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</si>
  <si>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</si>
  <si>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</si>
  <si>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</si>
  <si>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</si>
  <si>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</si>
  <si>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</si>
  <si>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</si>
  <si>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</si>
  <si>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</si>
  <si>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</si>
  <si>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</si>
  <si>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</si>
  <si>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</si>
  <si>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</si>
  <si>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</si>
  <si>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</si>
  <si>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</si>
  <si>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</si>
  <si>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</si>
  <si>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</si>
  <si>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</si>
  <si>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</si>
  <si>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</si>
  <si>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</si>
  <si>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</si>
  <si>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</si>
  <si>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</si>
  <si>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</si>
  <si>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</si>
  <si>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</si>
  <si>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</si>
  <si>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</si>
  <si>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</si>
  <si>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</si>
  <si>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</si>
  <si>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</si>
  <si>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</si>
  <si>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</si>
  <si>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</si>
  <si>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</si>
  <si>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</si>
  <si>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</si>
  <si>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</si>
  <si>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</si>
  <si>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</si>
  <si>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</si>
  <si>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</si>
  <si>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</si>
  <si>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</si>
  <si>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</si>
  <si>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</si>
  <si>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</si>
  <si>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</si>
  <si>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</si>
  <si>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</si>
  <si>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</si>
  <si>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</si>
  <si>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</si>
  <si>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</si>
  <si>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</si>
  <si>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</si>
  <si>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</si>
  <si>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</si>
  <si>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</si>
  <si>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</si>
  <si>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</si>
  <si>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</si>
  <si>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</si>
  <si>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</si>
  <si>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</si>
  <si>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</si>
  <si>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</si>
  <si>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</si>
  <si>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</si>
  <si>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</si>
  <si>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</si>
  <si>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</si>
  <si>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</si>
  <si>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</si>
  <si>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</si>
  <si>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</si>
  <si>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</si>
  <si>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</si>
  <si>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</si>
  <si>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</si>
  <si>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</si>
  <si>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</si>
  <si>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</si>
  <si>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</si>
  <si>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</si>
  <si>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</si>
  <si>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</si>
  <si>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</si>
  <si>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</si>
  <si>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</si>
  <si>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</si>
  <si>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</si>
  <si>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</si>
  <si>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</si>
  <si>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</si>
  <si>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</si>
  <si>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</si>
  <si>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</si>
  <si>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</si>
  <si>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</si>
  <si>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</si>
  <si>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</si>
  <si>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</si>
  <si>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</si>
  <si>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</si>
  <si>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</si>
  <si>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</si>
  <si>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</si>
  <si>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</si>
  <si>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</si>
  <si>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</si>
  <si>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</si>
  <si>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</si>
  <si>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</si>
  <si>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</si>
  <si>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</si>
  <si>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</si>
  <si>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</si>
  <si>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</si>
  <si>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</si>
  <si>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</si>
  <si>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</si>
  <si>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</si>
  <si>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</si>
  <si>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</si>
  <si>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</si>
  <si>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</si>
  <si>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</si>
  <si>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</si>
  <si>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</si>
  <si>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</si>
  <si>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</si>
  <si>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</si>
  <si>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</si>
  <si>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</si>
  <si>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</si>
  <si>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</si>
  <si>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</si>
  <si>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</si>
  <si>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</si>
  <si>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</si>
  <si>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</si>
  <si>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</si>
  <si>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</si>
  <si>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</si>
  <si>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</si>
  <si>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</si>
  <si>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</si>
  <si>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</si>
  <si>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</si>
  <si>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</si>
  <si>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</si>
  <si>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</si>
  <si>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</si>
  <si>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</si>
  <si>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</si>
  <si>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</si>
  <si>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</si>
  <si>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</si>
  <si>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</si>
  <si>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</si>
  <si>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</si>
  <si>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</si>
  <si>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</si>
  <si>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</si>
  <si>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</si>
  <si>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</si>
  <si>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</si>
  <si>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</si>
  <si>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</si>
  <si>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</si>
  <si>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</si>
  <si>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</si>
  <si>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</si>
  <si>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</si>
  <si>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</si>
  <si>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</si>
  <si>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</si>
  <si>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</si>
  <si>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</si>
  <si>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</si>
  <si>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</si>
  <si>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</si>
  <si>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</si>
  <si>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</si>
  <si>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</si>
  <si>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</si>
  <si>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</si>
  <si>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</si>
  <si>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</si>
  <si>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</si>
  <si>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</si>
  <si>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</si>
  <si>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</si>
  <si>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</si>
  <si>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</si>
  <si>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</si>
  <si>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</si>
  <si>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</si>
  <si>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</si>
  <si>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</si>
  <si>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</si>
  <si>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</si>
  <si>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</si>
  <si>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</si>
  <si>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</si>
  <si>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</si>
  <si>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</si>
  <si>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</si>
  <si>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</si>
  <si>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</si>
  <si>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</si>
  <si>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</si>
  <si>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</si>
  <si>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</si>
  <si>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</si>
  <si>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</si>
  <si>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</si>
  <si>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</si>
  <si>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</si>
  <si>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</si>
  <si>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</si>
  <si>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</si>
  <si>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</si>
  <si>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</si>
  <si>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</si>
  <si>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</si>
  <si>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</si>
  <si>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</si>
  <si>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</si>
  <si>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</si>
  <si>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</si>
  <si>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</si>
  <si>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</si>
  <si>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</si>
  <si>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</si>
  <si>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</si>
  <si>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</si>
  <si>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</si>
  <si>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</si>
  <si>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</si>
  <si>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</si>
  <si>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</si>
  <si>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</si>
  <si>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</si>
  <si>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</si>
  <si>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</si>
  <si>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</si>
  <si>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</si>
  <si>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</si>
  <si>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</si>
  <si>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</si>
  <si>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</si>
  <si>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</si>
  <si>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</si>
  <si>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</si>
  <si>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</si>
  <si>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</si>
  <si>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</si>
  <si>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</si>
  <si>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</si>
  <si>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</si>
  <si>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</si>
  <si>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</si>
  <si>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</si>
  <si>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</si>
  <si>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</si>
  <si>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</si>
  <si>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</si>
  <si>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</si>
  <si>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</si>
  <si>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</si>
  <si>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</si>
  <si>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</si>
  <si>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</si>
  <si>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</si>
  <si>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</si>
  <si>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</si>
  <si>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</si>
  <si>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</si>
  <si>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</si>
  <si>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</si>
  <si>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</si>
  <si>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</si>
  <si>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</si>
  <si>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</si>
  <si>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</si>
  <si>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</si>
  <si>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</si>
  <si>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</si>
  <si>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</si>
  <si>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</si>
  <si>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</si>
  <si>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</si>
  <si>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</si>
  <si>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</si>
  <si>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</si>
  <si>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</si>
  <si>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</si>
  <si>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</si>
  <si>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</si>
  <si>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</si>
  <si>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</si>
  <si>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</si>
  <si>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</si>
  <si>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</si>
  <si>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</si>
  <si>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</si>
  <si>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</si>
  <si>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</si>
  <si>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</si>
  <si>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</si>
  <si>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</si>
  <si>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</si>
  <si>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</si>
  <si>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</si>
  <si>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</si>
  <si>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</si>
  <si>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</si>
  <si>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</si>
  <si>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</si>
  <si>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</si>
  <si>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</si>
  <si>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</si>
  <si>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</si>
  <si>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</si>
  <si>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</si>
  <si>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</si>
  <si>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</si>
  <si>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</si>
  <si>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</si>
  <si>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</si>
  <si>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</si>
  <si>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</si>
  <si>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</si>
  <si>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</si>
  <si>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</si>
  <si>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</si>
  <si>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</si>
  <si>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</si>
  <si>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</si>
  <si>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</si>
  <si>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</si>
  <si>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</si>
  <si>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</si>
  <si>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</si>
  <si>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</si>
  <si>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</si>
  <si>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</si>
  <si>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</si>
  <si>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</si>
  <si>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</si>
  <si>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</si>
  <si>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</si>
  <si>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</si>
  <si>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</si>
  <si>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</si>
  <si>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</si>
  <si>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</si>
  <si>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</si>
  <si>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</si>
  <si>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</si>
  <si>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</si>
  <si>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</si>
  <si>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</si>
  <si>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</si>
  <si>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</si>
  <si>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</si>
  <si>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</si>
  <si>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</si>
  <si>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</si>
  <si>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</si>
  <si>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</si>
  <si>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</si>
  <si>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</si>
  <si>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</si>
  <si>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</si>
  <si>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</si>
  <si>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</si>
  <si>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</si>
  <si>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</si>
  <si>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</si>
  <si>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</si>
  <si>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</si>
  <si>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</si>
  <si>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</si>
  <si>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</si>
  <si>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</si>
  <si>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</si>
  <si>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</si>
  <si>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</si>
  <si>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</si>
  <si>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</si>
  <si>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</si>
  <si>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</si>
  <si>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</si>
  <si>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</si>
  <si>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</si>
  <si>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</si>
  <si>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</si>
  <si>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</si>
  <si>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</si>
  <si>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</si>
  <si>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</si>
  <si>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</si>
  <si>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</si>
  <si>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</si>
  <si>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</si>
  <si>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</si>
  <si>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</si>
  <si>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</si>
  <si>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</si>
  <si>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</si>
  <si>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</si>
  <si>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</si>
  <si>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</si>
  <si>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</si>
  <si>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</si>
  <si>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</si>
  <si>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</si>
  <si>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</si>
  <si>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</si>
  <si>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</si>
  <si>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</si>
  <si>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</si>
  <si>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</si>
  <si>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</si>
  <si>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</si>
  <si>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</si>
  <si>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</si>
  <si>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</si>
  <si>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</si>
  <si>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</si>
  <si>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</si>
  <si>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</si>
  <si>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</si>
  <si>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</si>
  <si>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</si>
  <si>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</si>
  <si>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</si>
  <si>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</si>
  <si>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</si>
  <si>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</si>
  <si>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</si>
  <si>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</si>
  <si>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</si>
  <si>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</si>
  <si>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</si>
  <si>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</si>
  <si>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</si>
  <si>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</si>
  <si>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</si>
  <si>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</si>
  <si>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</si>
  <si>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</si>
  <si>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</si>
  <si>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</si>
  <si>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</si>
  <si>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</si>
  <si>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</si>
  <si>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</si>
  <si>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</si>
  <si>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</si>
  <si>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</si>
  <si>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</si>
  <si>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</si>
  <si>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</si>
  <si>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</si>
  <si>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</si>
  <si>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</si>
  <si>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</si>
  <si>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</si>
  <si>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</si>
  <si>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</si>
  <si>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</si>
  <si>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</si>
  <si>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</si>
  <si>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</si>
  <si>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</si>
  <si>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</si>
  <si>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</si>
  <si>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</si>
  <si>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</si>
  <si>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</si>
  <si>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</si>
  <si>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</si>
  <si>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</si>
  <si>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</si>
  <si>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</si>
  <si>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</si>
  <si>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</si>
  <si>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</si>
  <si>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</si>
  <si>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</si>
  <si>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</si>
  <si>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</si>
  <si>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</si>
  <si>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</si>
  <si>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</si>
  <si>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</si>
  <si>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</si>
  <si>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</si>
  <si>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</si>
  <si>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</si>
  <si>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</si>
  <si>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</si>
  <si>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</si>
  <si>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</si>
  <si>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</si>
  <si>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</si>
  <si>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</si>
  <si>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</si>
  <si>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</si>
  <si>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</si>
  <si>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</si>
  <si>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</si>
  <si>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</si>
  <si>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</si>
  <si>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</si>
  <si>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</si>
  <si>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</si>
  <si>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</si>
  <si>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</si>
  <si>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</si>
  <si>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</si>
  <si>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</si>
  <si>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</si>
  <si>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</si>
  <si>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</si>
  <si>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</si>
  <si>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</si>
  <si>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</si>
  <si>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</si>
  <si>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</si>
  <si>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</si>
  <si>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</si>
  <si>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</si>
  <si>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</si>
  <si>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</si>
  <si>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</si>
  <si>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</si>
  <si>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</si>
  <si>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</si>
  <si>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</si>
  <si>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</si>
  <si>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</si>
  <si>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</si>
  <si>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</si>
  <si>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</si>
  <si>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</si>
  <si>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</si>
  <si>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</si>
  <si>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</si>
  <si>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</si>
  <si>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</si>
  <si>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</si>
  <si>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</si>
  <si>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</si>
  <si>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</si>
  <si>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</si>
  <si>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</si>
  <si>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</si>
  <si>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</si>
  <si>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</si>
  <si>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</si>
  <si>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</si>
  <si>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</si>
  <si>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</si>
  <si>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</si>
  <si>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</si>
  <si>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</si>
  <si>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</si>
  <si>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</si>
  <si>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</si>
  <si>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</si>
  <si>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</si>
  <si>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</si>
  <si>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</si>
  <si>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</si>
  <si>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</si>
  <si>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</si>
  <si>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</si>
  <si>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</si>
  <si>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</si>
  <si>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</si>
  <si>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</si>
  <si>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</si>
  <si>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</si>
  <si>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</si>
  <si>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</si>
  <si>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</si>
  <si>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</si>
  <si>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</si>
  <si>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</si>
  <si>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</si>
  <si>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</si>
  <si>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</si>
  <si>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</si>
  <si>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</si>
  <si>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</si>
  <si>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</si>
  <si>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</si>
  <si>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</si>
  <si>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</si>
  <si>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</si>
  <si>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</si>
  <si>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</si>
  <si>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</si>
  <si>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</si>
  <si>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</si>
  <si>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</si>
  <si>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</si>
  <si>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</si>
  <si>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</si>
  <si>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</si>
  <si>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</si>
  <si>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</si>
  <si>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</si>
  <si>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</si>
  <si>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</si>
  <si>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</si>
  <si>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</si>
  <si>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</si>
  <si>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</si>
  <si>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</si>
  <si>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</si>
  <si>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</si>
  <si>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</si>
  <si>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</si>
  <si>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</si>
  <si>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</si>
  <si>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</si>
  <si>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</si>
  <si>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</si>
  <si>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</si>
  <si>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</si>
  <si>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</si>
  <si>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</si>
  <si>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</si>
  <si>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</si>
  <si>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</si>
  <si>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</si>
  <si>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</si>
  <si>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</si>
  <si>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</si>
  <si>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</si>
  <si>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</si>
  <si>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</si>
  <si>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</si>
  <si>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</si>
  <si>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</si>
  <si>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</si>
  <si>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</si>
  <si>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</si>
  <si>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</si>
  <si>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</si>
  <si>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</si>
  <si>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</si>
  <si>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</si>
  <si>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</si>
  <si>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</si>
  <si>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</si>
  <si>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</si>
  <si>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</si>
  <si>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</si>
  <si>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</si>
  <si>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</si>
  <si>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</si>
  <si>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</si>
  <si>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</si>
  <si>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</si>
  <si>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</si>
  <si>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</si>
  <si>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</si>
  <si>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</si>
  <si>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</si>
  <si>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</si>
  <si>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</si>
  <si>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</si>
  <si>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</si>
  <si>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</si>
  <si>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</si>
  <si>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</si>
  <si>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</si>
  <si>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</si>
  <si>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</si>
  <si>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</si>
  <si>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</si>
  <si>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</si>
  <si>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</si>
  <si>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</si>
  <si>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</si>
  <si>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</si>
  <si>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</si>
  <si>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</si>
  <si>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</si>
  <si>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</si>
  <si>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</si>
  <si>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</si>
  <si>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</si>
  <si>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</si>
  <si>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</si>
  <si>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</si>
  <si>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</si>
  <si>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</si>
  <si>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</si>
  <si>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</si>
  <si>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</si>
  <si>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</si>
  <si>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</si>
  <si>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</si>
  <si>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</si>
  <si>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</si>
  <si>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</si>
  <si>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</si>
  <si>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</si>
  <si>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</si>
  <si>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</si>
  <si>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</si>
  <si>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</si>
  <si>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</si>
  <si>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</si>
  <si>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</si>
  <si>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</si>
  <si>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</si>
  <si>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</si>
  <si>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</si>
  <si>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</si>
  <si>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</si>
  <si>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</si>
  <si>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</si>
  <si>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</si>
  <si>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</si>
  <si>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</si>
  <si>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</si>
  <si>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</si>
  <si>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</si>
  <si>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</si>
  <si>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</si>
  <si>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</si>
  <si>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</si>
  <si>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</si>
  <si>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</si>
  <si>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</si>
  <si>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</si>
  <si>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</si>
  <si>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</si>
  <si>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</si>
  <si>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</si>
  <si>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</si>
  <si>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</si>
  <si>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</si>
  <si>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</si>
  <si>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</si>
  <si>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</si>
  <si>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</si>
  <si>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</si>
  <si>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</si>
  <si>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</si>
  <si>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</si>
  <si>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</si>
  <si>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</si>
  <si>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</si>
  <si>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</si>
  <si>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</si>
  <si>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</si>
  <si>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</si>
  <si>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</si>
  <si>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</si>
  <si>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</si>
  <si>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</si>
  <si>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</si>
  <si>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</si>
  <si>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</si>
  <si>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</si>
  <si>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</si>
  <si>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</si>
  <si>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</si>
  <si>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</si>
  <si>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</si>
  <si>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</si>
  <si>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</si>
  <si>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</si>
  <si>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</si>
  <si>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</si>
  <si>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</si>
  <si>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</si>
  <si>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</si>
  <si>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</si>
  <si>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</si>
  <si>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</si>
  <si>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</si>
  <si>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</si>
  <si>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</si>
  <si>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</si>
  <si>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</si>
  <si>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</si>
  <si>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</si>
  <si>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</si>
  <si>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</si>
  <si>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</si>
  <si>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</si>
  <si>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</si>
  <si>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</si>
  <si>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</si>
  <si>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</si>
  <si>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</si>
  <si>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</si>
  <si>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</si>
  <si>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</si>
  <si>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</si>
  <si>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</si>
  <si>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</si>
  <si>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</si>
  <si>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</si>
  <si>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</si>
  <si>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</si>
  <si>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</si>
  <si>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</si>
  <si>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</si>
  <si>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</si>
  <si>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</si>
  <si>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</si>
  <si>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</si>
  <si>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</si>
  <si>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</si>
  <si>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</si>
  <si>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</si>
  <si>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</si>
  <si>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</si>
  <si>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</si>
  <si>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</si>
  <si>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</si>
  <si>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</si>
  <si>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</si>
  <si>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</si>
  <si>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</si>
  <si>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</si>
  <si>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</si>
  <si>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</si>
  <si>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</si>
  <si>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</si>
  <si>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</si>
  <si>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</si>
  <si>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</si>
  <si>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</si>
  <si>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</si>
  <si>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</si>
  <si>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</si>
  <si>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</si>
  <si>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</si>
  <si>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</si>
  <si>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</si>
  <si>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</si>
  <si>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</si>
  <si>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</si>
  <si>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</si>
  <si>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</si>
  <si>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</si>
  <si>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</si>
  <si>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</si>
  <si>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</si>
  <si>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</si>
  <si>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</si>
  <si>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</si>
  <si>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</si>
  <si>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</si>
  <si>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</si>
  <si>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</si>
  <si>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</si>
  <si>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</si>
  <si>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</si>
  <si>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</si>
  <si>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</si>
  <si>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</si>
  <si>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</si>
  <si>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</si>
  <si>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</si>
  <si>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</si>
  <si>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</si>
  <si>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</si>
  <si>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</si>
  <si>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</si>
  <si>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</si>
  <si>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</si>
  <si>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</si>
  <si>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</si>
  <si>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</si>
  <si>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</si>
  <si>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</si>
  <si>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</si>
  <si>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</si>
  <si>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</si>
  <si>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</si>
  <si>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</si>
  <si>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</si>
  <si>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</si>
  <si>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</si>
  <si>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</si>
  <si>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</si>
  <si>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</si>
  <si>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</si>
  <si>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</si>
  <si>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</si>
  <si>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</si>
  <si>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</si>
  <si>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</si>
  <si>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</si>
  <si>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</si>
  <si>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</si>
  <si>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</si>
  <si>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</si>
  <si>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</si>
  <si>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</si>
  <si>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</si>
  <si>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</si>
  <si>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</si>
  <si>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</si>
  <si>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</si>
  <si>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</si>
  <si>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</si>
  <si>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</si>
  <si>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</si>
  <si>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</si>
  <si>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</si>
  <si>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</si>
  <si>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</si>
  <si>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</si>
  <si>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</si>
  <si>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</si>
  <si>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</si>
  <si>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</si>
  <si>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</si>
  <si>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</si>
  <si>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</si>
  <si>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</si>
  <si>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</si>
  <si>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</si>
  <si>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</si>
  <si>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</si>
  <si>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</si>
  <si>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</si>
  <si>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</si>
  <si>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</si>
  <si>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</si>
  <si>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</si>
  <si>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</si>
  <si>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</si>
  <si>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</si>
  <si>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</si>
  <si>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</si>
  <si>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</si>
  <si>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</si>
  <si>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</si>
  <si>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</si>
  <si>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</si>
  <si>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</si>
  <si>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</si>
  <si>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</si>
  <si>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</si>
  <si>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</si>
  <si>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</si>
  <si>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</si>
  <si>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</si>
  <si>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</si>
  <si>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</si>
  <si>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</si>
  <si>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</si>
  <si>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</si>
  <si>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</si>
  <si>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</si>
  <si>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</si>
  <si>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</si>
  <si>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</si>
  <si>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</si>
  <si>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</si>
  <si>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</si>
  <si>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</si>
  <si>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</si>
  <si>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</si>
  <si>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</si>
  <si>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</si>
  <si>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</si>
  <si>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</si>
  <si>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</si>
  <si>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</si>
  <si>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</si>
  <si>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</si>
  <si>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</si>
  <si>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</si>
  <si>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</si>
  <si>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</si>
  <si>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</si>
  <si>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</si>
  <si>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</si>
  <si>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</si>
  <si>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</si>
  <si>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</si>
  <si>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</si>
  <si>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</si>
  <si>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</si>
  <si>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</si>
  <si>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</si>
  <si>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</si>
  <si>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</si>
  <si>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</si>
  <si>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</si>
  <si>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</si>
  <si>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</si>
  <si>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</si>
  <si>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</si>
  <si>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</si>
  <si>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</si>
  <si>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</si>
  <si>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</si>
  <si>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</si>
  <si>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</si>
  <si>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</si>
  <si>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</si>
  <si>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</si>
  <si>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</si>
  <si>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</si>
  <si>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</si>
  <si>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</si>
  <si>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</si>
  <si>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</si>
  <si>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</si>
  <si>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</si>
  <si>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</si>
  <si>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</si>
  <si>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</si>
  <si>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</si>
  <si>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</si>
  <si>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</si>
  <si>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</si>
  <si>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</si>
  <si>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</si>
  <si>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</si>
  <si>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</si>
  <si>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</si>
  <si>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</si>
  <si>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</si>
  <si>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</si>
  <si>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</si>
  <si>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</si>
  <si>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</si>
  <si>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</si>
  <si>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</si>
  <si>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</si>
  <si>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</si>
  <si>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</si>
  <si>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</si>
  <si>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</si>
  <si>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</si>
  <si>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</si>
  <si>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</si>
  <si>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</si>
  <si>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</si>
  <si>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</si>
  <si>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</si>
  <si>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</si>
  <si>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</si>
  <si>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</si>
  <si>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</si>
  <si>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</si>
  <si>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</si>
  <si>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</si>
  <si>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</si>
  <si>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</si>
  <si>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</si>
  <si>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</si>
  <si>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</si>
  <si>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</si>
  <si>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</si>
  <si>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</si>
  <si>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</si>
  <si>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</si>
  <si>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</si>
  <si>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</si>
  <si>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</si>
  <si>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</si>
  <si>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</si>
  <si>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</si>
  <si>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</si>
  <si>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</si>
  <si>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</si>
  <si>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</si>
  <si>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</si>
  <si>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</si>
  <si>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</si>
  <si>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</si>
  <si>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</si>
  <si>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</si>
  <si>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</si>
  <si>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</si>
  <si>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</si>
  <si>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</si>
  <si>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</si>
  <si>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</si>
  <si>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</si>
  <si>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</si>
  <si>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</si>
  <si>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</si>
  <si>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</si>
  <si>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</si>
  <si>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</si>
  <si>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</si>
  <si>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</si>
  <si>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</si>
  <si>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</si>
  <si>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</si>
  <si>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</si>
  <si>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</si>
  <si>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</si>
  <si>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</si>
  <si>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</si>
  <si>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</si>
  <si>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</si>
  <si>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</si>
  <si>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</si>
  <si>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</si>
  <si>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</si>
  <si>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</si>
  <si>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</si>
  <si>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</si>
  <si>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</si>
  <si>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</si>
  <si>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</si>
  <si>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</si>
  <si>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</si>
  <si>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</si>
  <si>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</si>
  <si>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</si>
  <si>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</si>
  <si>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</si>
  <si>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</si>
  <si>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</si>
  <si>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</si>
  <si>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</si>
  <si>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</si>
  <si>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</si>
  <si>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</si>
  <si>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</si>
  <si>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</si>
  <si>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</si>
  <si>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</si>
  <si>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</si>
  <si>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</si>
  <si>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</si>
  <si>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</si>
  <si>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</si>
  <si>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</si>
  <si>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</si>
  <si>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</si>
  <si>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</si>
  <si>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</si>
  <si>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</si>
  <si>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</si>
  <si>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</si>
  <si>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</si>
  <si>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</si>
  <si>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</si>
  <si>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</si>
  <si>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</si>
  <si>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</si>
  <si>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</si>
  <si>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</si>
  <si>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</si>
  <si>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</si>
  <si>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</si>
  <si>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</si>
  <si>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</si>
  <si>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</si>
  <si>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</si>
  <si>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</si>
  <si>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</si>
  <si>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</si>
  <si>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</si>
  <si>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</si>
  <si>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</si>
  <si>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</si>
  <si>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</si>
  <si>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</si>
  <si>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</si>
  <si>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</si>
  <si>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</si>
  <si>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</si>
  <si>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</si>
  <si>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</si>
  <si>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</si>
  <si>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</si>
  <si>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</si>
  <si>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</si>
  <si>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</si>
  <si>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</si>
  <si>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</si>
  <si>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</si>
  <si>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</si>
  <si>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</si>
  <si>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</si>
  <si>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</si>
  <si>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</si>
  <si>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</si>
  <si>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</si>
  <si>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</si>
  <si>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</si>
  <si>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</si>
  <si>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</si>
  <si>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</si>
  <si>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</si>
  <si>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</si>
  <si>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</si>
  <si>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</si>
  <si>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</si>
  <si>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</si>
  <si>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</si>
  <si>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</si>
  <si>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</si>
  <si>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</si>
  <si>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</si>
  <si>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</si>
  <si>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</si>
  <si>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</si>
  <si>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</si>
  <si>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</si>
  <si>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</si>
  <si>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</si>
  <si>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</si>
  <si>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</si>
  <si>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</si>
  <si>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</si>
  <si>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</si>
  <si>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</si>
  <si>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</si>
  <si>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</si>
  <si>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</si>
  <si>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</si>
  <si>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</si>
  <si>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</si>
  <si>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</si>
  <si>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</si>
  <si>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</si>
  <si>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</si>
  <si>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</si>
  <si>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</si>
  <si>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</si>
  <si>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</si>
  <si>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</si>
  <si>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</si>
  <si>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</si>
  <si>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</si>
  <si>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</si>
  <si>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</si>
  <si>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</si>
  <si>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</si>
  <si>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</si>
  <si>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</si>
  <si>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</si>
  <si>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</si>
  <si>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</si>
  <si>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</si>
  <si>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</si>
  <si>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</si>
  <si>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</si>
  <si>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</si>
  <si>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</si>
  <si>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</si>
  <si>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</si>
  <si>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</si>
  <si>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</si>
  <si>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</si>
  <si>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</si>
  <si>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</si>
  <si>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</si>
  <si>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</si>
  <si>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</si>
  <si>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</si>
  <si>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</si>
  <si>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</si>
  <si>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</si>
  <si>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</si>
  <si>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</si>
  <si>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</si>
  <si>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</si>
  <si>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</si>
  <si>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</si>
  <si>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</si>
  <si>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</si>
  <si>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</si>
  <si>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</si>
  <si>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</si>
  <si>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</si>
  <si>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</si>
  <si>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</si>
  <si>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</si>
  <si>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</si>
  <si>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</si>
  <si>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</si>
  <si>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</si>
  <si>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</si>
  <si>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</si>
  <si>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</si>
  <si>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</si>
  <si>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</si>
  <si>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</si>
  <si>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</si>
  <si>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</si>
  <si>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</si>
  <si>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</si>
  <si>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</si>
  <si>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</si>
  <si>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</si>
  <si>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</si>
  <si>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</si>
  <si>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</si>
  <si>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</si>
  <si>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</si>
  <si>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</si>
  <si>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</si>
  <si>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</si>
  <si>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</si>
  <si>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</si>
  <si>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</si>
  <si>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</si>
  <si>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</si>
  <si>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</si>
  <si>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</si>
  <si>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</si>
  <si>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</si>
  <si>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</si>
  <si>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</si>
  <si>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</si>
  <si>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</si>
  <si>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</si>
  <si>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</si>
  <si>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</si>
  <si>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</si>
  <si>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</si>
  <si>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</si>
  <si>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</si>
  <si>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</si>
  <si>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</si>
  <si>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</si>
  <si>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</si>
  <si>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</si>
  <si>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</si>
  <si>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</si>
  <si>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</si>
  <si>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</si>
  <si>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</si>
  <si>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</si>
  <si>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</si>
  <si>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</si>
  <si>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</si>
  <si>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</si>
  <si>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</si>
  <si>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</si>
  <si>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</si>
  <si>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</si>
  <si>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</si>
  <si>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</si>
  <si>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</si>
  <si>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</si>
  <si>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</si>
  <si>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</si>
  <si>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</si>
  <si>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</si>
  <si>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</si>
  <si>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</si>
  <si>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</si>
  <si>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</si>
  <si>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</si>
  <si>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</si>
  <si>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</si>
  <si>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</si>
  <si>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</si>
  <si>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</si>
  <si>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</si>
  <si>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</si>
  <si>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</si>
  <si>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</si>
  <si>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</si>
  <si>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</si>
  <si>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</si>
  <si>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</si>
  <si>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</si>
  <si>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</si>
  <si>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</si>
  <si>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</si>
  <si>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</si>
  <si>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</si>
  <si>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</si>
  <si>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</si>
  <si>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</si>
  <si>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</si>
  <si>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</si>
  <si>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</si>
  <si>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</si>
  <si>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</si>
  <si>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</si>
  <si>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</si>
  <si>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</si>
  <si>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</si>
  <si>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</si>
  <si>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</si>
  <si>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</si>
  <si>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</si>
  <si>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</si>
  <si>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</si>
  <si>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</si>
  <si>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</si>
  <si>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</si>
  <si>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</si>
  <si>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</si>
  <si>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</si>
  <si>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</si>
  <si>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</si>
  <si>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</si>
  <si>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</si>
  <si>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</si>
  <si>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</si>
  <si>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</si>
  <si>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</si>
  <si>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</si>
  <si>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</si>
  <si>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</si>
  <si>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</si>
  <si>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</si>
  <si>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</si>
  <si>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</si>
  <si>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</si>
  <si>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</si>
  <si>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</si>
  <si>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</si>
  <si>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</si>
  <si>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</si>
  <si>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</si>
  <si>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</si>
  <si>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</si>
  <si>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</si>
  <si>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</si>
  <si>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</si>
  <si>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</si>
  <si>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</si>
  <si>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</si>
  <si>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</si>
  <si>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</si>
  <si>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</si>
  <si>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</si>
  <si>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</si>
  <si>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</si>
  <si>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</si>
  <si>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</si>
  <si>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</si>
  <si>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</si>
  <si>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</si>
  <si>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</si>
  <si>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</si>
  <si>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</si>
  <si>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</si>
  <si>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</si>
  <si>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</si>
  <si>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</si>
  <si>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</si>
  <si>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</si>
  <si>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</si>
  <si>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</si>
  <si>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</si>
  <si>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</si>
  <si>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</si>
  <si>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</si>
  <si>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</si>
  <si>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</si>
  <si>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</si>
  <si>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</si>
  <si>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</si>
  <si>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</si>
  <si>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</si>
  <si>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</si>
  <si>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</si>
  <si>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</si>
  <si>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</si>
  <si>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</si>
  <si>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</si>
  <si>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</si>
  <si>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</si>
  <si>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</si>
  <si>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</si>
  <si>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</si>
  <si>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</si>
  <si>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</si>
  <si>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</si>
  <si>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</si>
  <si>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</si>
  <si>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</si>
  <si>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</si>
  <si>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</si>
  <si>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</si>
  <si>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</si>
  <si>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</si>
  <si>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</si>
  <si>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</si>
  <si>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</si>
  <si>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</si>
  <si>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</si>
  <si>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</si>
  <si>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</si>
  <si>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</si>
  <si>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</si>
  <si>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</si>
  <si>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</si>
  <si>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</si>
  <si>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</si>
  <si>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</si>
  <si>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</si>
  <si>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</si>
  <si>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</si>
  <si>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</si>
  <si>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</si>
  <si>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</si>
  <si>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</si>
  <si>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</si>
  <si>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</si>
  <si>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</si>
  <si>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</si>
  <si>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</si>
  <si>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</si>
  <si>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</si>
  <si>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</si>
  <si>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</si>
  <si>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</si>
  <si>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</si>
  <si>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</si>
  <si>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</si>
  <si>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</si>
  <si>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</si>
  <si>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</si>
  <si>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</si>
  <si>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</si>
  <si>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</si>
  <si>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</si>
  <si>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</si>
  <si>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</si>
  <si>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</si>
  <si>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</si>
  <si>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</si>
  <si>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</si>
  <si>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</si>
  <si>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</si>
  <si>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</si>
  <si>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</si>
  <si>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</si>
  <si>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</si>
  <si>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</si>
  <si>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</si>
  <si>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</si>
  <si>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</si>
  <si>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</si>
  <si>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</si>
  <si>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</si>
  <si>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</si>
  <si>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</si>
  <si>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</si>
  <si>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</si>
  <si>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</si>
  <si>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</si>
  <si>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</si>
  <si>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</si>
  <si>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</si>
  <si>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</si>
  <si>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</si>
  <si>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</si>
  <si>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</si>
  <si>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</si>
  <si>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</si>
  <si>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</si>
  <si>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</si>
  <si>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</si>
  <si>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</si>
  <si>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</si>
  <si>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</si>
  <si>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</si>
  <si>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</si>
  <si>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</si>
  <si>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</si>
  <si>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</si>
  <si>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</si>
  <si>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</si>
  <si>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</si>
  <si>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</si>
  <si>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</si>
  <si>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</si>
  <si>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</si>
  <si>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</si>
  <si>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</si>
  <si>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</si>
  <si>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</si>
  <si>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</si>
  <si>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</si>
  <si>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</si>
  <si>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</si>
  <si>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</si>
  <si>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</si>
  <si>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</si>
  <si>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</si>
  <si>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</si>
  <si>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</si>
  <si>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</si>
  <si>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</si>
  <si>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</si>
  <si>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</si>
  <si>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</si>
  <si>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</si>
  <si>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</si>
  <si>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</si>
  <si>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</si>
  <si>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</si>
  <si>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</si>
  <si>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</si>
  <si>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</si>
  <si>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</si>
  <si>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</si>
  <si>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</si>
  <si>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</si>
  <si>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</si>
  <si>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</si>
  <si>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</si>
  <si>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</si>
  <si>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</si>
  <si>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</si>
  <si>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</si>
  <si>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</si>
  <si>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</si>
  <si>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</si>
  <si>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</si>
  <si>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</si>
  <si>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</si>
  <si>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</si>
  <si>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</si>
  <si>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</si>
  <si>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</si>
  <si>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</si>
  <si>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</si>
  <si>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</si>
  <si>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</si>
  <si>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</si>
  <si>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</si>
  <si>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</si>
  <si>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</si>
  <si>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</si>
  <si>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</si>
  <si>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</si>
  <si>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</si>
  <si>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</si>
  <si>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</si>
  <si>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</si>
  <si>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</si>
  <si>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</si>
  <si>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</si>
  <si>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</si>
  <si>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</si>
  <si>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</si>
  <si>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</si>
  <si>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</si>
  <si>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</si>
  <si>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</si>
  <si>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</si>
  <si>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</si>
  <si>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</si>
  <si>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</si>
  <si>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</si>
  <si>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</si>
  <si>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</si>
  <si>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</si>
  <si>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</si>
  <si>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</si>
  <si>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</si>
  <si>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</si>
  <si>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</si>
  <si>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</si>
  <si>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</si>
  <si>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</si>
  <si>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</si>
  <si>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</si>
  <si>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</si>
  <si>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</si>
  <si>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</si>
  <si>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</si>
  <si>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</si>
  <si>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</si>
  <si>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</si>
  <si>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</si>
  <si>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</si>
  <si>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</si>
  <si>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</si>
  <si>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</si>
  <si>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</si>
  <si>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</si>
  <si>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</si>
  <si>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</si>
  <si>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</si>
  <si>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</si>
  <si>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</si>
  <si>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</si>
  <si>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</si>
  <si>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</si>
  <si>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</si>
  <si>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</si>
  <si>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</si>
  <si>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</si>
  <si>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</si>
  <si>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</si>
  <si>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</si>
  <si>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</si>
  <si>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</si>
  <si>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</si>
  <si>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</si>
  <si>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</si>
  <si>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</si>
  <si>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</si>
  <si>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</si>
  <si>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</si>
  <si>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</si>
  <si>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</si>
  <si>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</si>
  <si>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</si>
  <si>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</si>
  <si>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</si>
  <si>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</si>
  <si>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</si>
  <si>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</si>
  <si>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</si>
  <si>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</si>
  <si>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</si>
  <si>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</si>
  <si>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</si>
  <si>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</si>
  <si>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</si>
  <si>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</si>
  <si>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</si>
  <si>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</si>
  <si>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</si>
  <si>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</si>
  <si>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</si>
  <si>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</si>
  <si>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</si>
  <si>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</si>
  <si>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</si>
  <si>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</si>
  <si>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</si>
  <si>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</si>
  <si>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</si>
  <si>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</si>
  <si>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</si>
  <si>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</si>
  <si>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</si>
  <si>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</si>
  <si>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</si>
  <si>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</si>
  <si>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</si>
  <si>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</si>
  <si>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</si>
  <si>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</si>
  <si>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</si>
  <si>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</si>
  <si>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</si>
  <si>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</si>
  <si>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</si>
  <si>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</si>
  <si>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</si>
  <si>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</si>
  <si>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</si>
  <si>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</si>
  <si>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</si>
  <si>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</si>
  <si>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</si>
  <si>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</si>
  <si>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</si>
  <si>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</si>
  <si>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</si>
  <si>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</si>
  <si>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</si>
  <si>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</si>
  <si>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</si>
  <si>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</si>
  <si>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</si>
  <si>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</si>
  <si>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</si>
  <si>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</si>
  <si>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</si>
  <si>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</si>
  <si>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</si>
  <si>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</si>
  <si>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</si>
  <si>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</si>
  <si>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</si>
  <si>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</si>
  <si>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</si>
  <si>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</si>
  <si>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</si>
  <si>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</si>
  <si>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</si>
  <si>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</si>
  <si>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</si>
  <si>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</si>
  <si>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</si>
  <si>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</si>
  <si>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</si>
  <si>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</si>
  <si>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</si>
  <si>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</si>
  <si>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</si>
  <si>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</si>
  <si>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</si>
  <si>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</si>
  <si>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</si>
  <si>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</si>
  <si>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</si>
  <si>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</si>
  <si>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</si>
  <si>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</si>
  <si>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</si>
  <si>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</si>
  <si>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</si>
  <si>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</si>
  <si>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</si>
  <si>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</si>
  <si>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</si>
  <si>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</si>
  <si>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</si>
  <si>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</si>
  <si>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</si>
  <si>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</si>
  <si>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</si>
  <si>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</si>
  <si>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</si>
  <si>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</si>
  <si>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</si>
  <si>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</si>
  <si>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</si>
  <si>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</si>
  <si>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</si>
  <si>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</si>
  <si>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</si>
  <si>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</si>
  <si>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137</t>
  </si>
  <si>
    <t>PCM-20251201-00000366</t>
  </si>
  <si>
    <t xml:space="preserve">SCECO Blackout in whole Area, Teams securing Hub Sites , anther team moved from buridah
50 min </t>
  </si>
  <si>
    <t xml:space="preserve"> PCM-20250215-00000830 </t>
  </si>
  <si>
    <t>LTE site still down and  site located in aramco area access issue need special permission</t>
  </si>
  <si>
    <t>PCM-20251201-00000410</t>
  </si>
  <si>
    <t>jed2030</t>
  </si>
  <si>
    <t>Site power issue and sceco meter shering with owner And Team try to connect pg</t>
  </si>
  <si>
    <t>no pcm</t>
  </si>
  <si>
    <t>Another team on the way need 35 Min</t>
  </si>
  <si>
    <t>EM team on the way need 10 Min</t>
  </si>
  <si>
    <t>No pcm</t>
  </si>
  <si>
    <t>sceco power cut, site located in AlBalad parking not available &amp; Team Connecting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</si>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</sst>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7" totalsRowShown="0" headerRowDxfId="46" dataDxfId="45" headerRowBorderDxfId="43" tableBorderDxfId="44" totalsRowBorderDxfId="42">
  <autoFilter ref="A1:L2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329.51389548611041</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4.0770486113615334E-2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R1</v>
      </c>
      <c r="C4" s="128">
        <v>1</v>
      </c>
      <c r="D4" s="56" t="s">
        <v>12584</v>
      </c>
      <c r="E4" s="127"/>
      <c r="F4" s="126"/>
      <c r="G4" s="125">
        <f ca="1">IFERROR(NOW()-F4,"-")</f>
        <v>45992.462321412037</v>
      </c>
      <c r="H4" s="126"/>
      <c r="I4" s="128" t="str">
        <f>IFERROR(VLOOKUP(D4,DB!A:F,6,0),"")</f>
        <v>Generator-SG</v>
      </c>
      <c r="J4" s="128" t="str">
        <f>IFERROR(VLOOKUP(D4,DB!A:G,7,0),"")</f>
        <v>Dead</v>
      </c>
      <c r="K4" s="124" t="s">
        <v>39110</v>
      </c>
      <c r="L4" s="123" t="str">
        <f>IFERROR(VLOOKUP(D4,DB!A:I,9,0),"")</f>
        <v>Latis</v>
      </c>
    </row>
    <row r="5" spans="1:15" s="61" customFormat="1" ht="15" customHeight="1">
      <c r="A5" s="129"/>
      <c r="B5" s="128" t="str">
        <f>IFERROR(VLOOKUP(D5,DB!A:K,11,0),"")</f>
        <v/>
      </c>
      <c r="C5" s="128"/>
      <c r="D5" s="56"/>
      <c r="E5" s="127"/>
      <c r="F5" s="126"/>
      <c r="G5" s="125">
        <f ca="1">IFERROR(NOW()-F5,"-")</f>
        <v>45992.462321412037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45992.462321412037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45992.462321412037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45992.462321412037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45992.462321412037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45992.462321412037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45992.462321412037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45992.462321412037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45992.462321412037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45992.462321412037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45992.462321412037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45992.462321412037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45992.462321412037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45992.462321412037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45992.462321412037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45992.462321412037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45992.462321412037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45992.462321412037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45992.462321412037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45992.462321412037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45992.462321412037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45992.462321412037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45992.462321412037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45992.462321412037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45992.462321412037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45992.462321412037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45992.462321412037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45992.462321412037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45992.462321412037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45992.462321412037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45992.462321412037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45992.462321412037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45992.462321412037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45992.462321412037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45992.462321412037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45992.462321412037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45992.462321412037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45992.462321412037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45992.462321412037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45992.462321412037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45992.462321412037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45992.462321412037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45992.462321412037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45992.462321412037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45992.462321412037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45992.462321412037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45992.462321412037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45992.462321412037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45992.462321412037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45992.462321412037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45992.462321412037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45992.462321412037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45992.462321412037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45992.462321412037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45992.462321412037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45992.462321412037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45992.462321412037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45992.462321412037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45992.462321412037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45992.462321412037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45992.462321412037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45992.462321412037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45992.462321412037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45992.462321412037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45992.462321412037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45992.462321412037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45992.462321412037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45992.462321412037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45992.462321412037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45992.462321412037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45992.462321412037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45992.462321412037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45992.462321412037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45992.462321412037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45992.462321412037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45992.462321412037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45992.462321412037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45992.462321412037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45992.462321412037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45992.462321412037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45992.462321412037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45992.462321412037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45992.462321412037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45992.462321412037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45992.462321412037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45992.462321412037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45992.462321412037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45992.462321412037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45992.462321412037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45992.462321412037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45992.462321412037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45992.462321412037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45992.462321412037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45992.462321412037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45992.462321412037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45992.462321412037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45992.462321412037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45992.462321412037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45992.462321412037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45992.462321412037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45992.462321412037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45992.462321412037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45992.462321412037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45992.462321412037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45992.462321412037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45992.462321412037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45992.462321412037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45992.462321412037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45992.462321412037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45992.462321412037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45992.462321412037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45992.462321412037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45992.462321412037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45992.462321412037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45992.462321412037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45992.462321412037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45992.462321412037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45992.462321412037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45992.462321412037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45992.462321412037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45992.462321412037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45992.462321412037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45992.462321412037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45992.462321412037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45992.462321412037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45992.462321412037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45992.462321412037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45992.462321412037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45992.462321412037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45992.462321412037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45992.462321412037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45992.462321412037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45992.462321412037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45992.462321412037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45992.462321412037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45992.462321412037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45992.462321412037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45992.462321412037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45992.462321412037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45992.462321412037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45992.462321412037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45992.462321412037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45992.462321412037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45992.462321412037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45992.462321412037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45992.462321412037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45992.462321412037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45992.462321412037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45992.462321412037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45992.462321412037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45992.462321412037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45992.462321412037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45992.462321412037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45992.462321412037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45992.462321412037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45992.462321412037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45992.462321412037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45992.462321412037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45992.462321412037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45992.462321412037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45992.462321412037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45992.462321412037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45992.462321412037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45992.462321412037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45992.462321412037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45992.462321412037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45992.462321412037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45992.462321412037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45992.462321412037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45992.462321412037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45992.462321412037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45992.462321412037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45992.462321412037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45992.462321412037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45992.462321412037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45992.462321412037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45992.462321412037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45992.462321412037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45992.462321412037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45992.462321412037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45992.462321412037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45992.462321412037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45992.462321412037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45992.462321412037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45992.462321412037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45992.462321412037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45992.462321412037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45992.462321412037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45992.462321412037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45992.462321412037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45992.462321412037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45992.462321412037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45992.462321412037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45992.462321412037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45992.462321412037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45992.462321412037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45992.462321412037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45992.462321412037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45992.462321412037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45992.462321412037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45992.462321412037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45992.462321412037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45992.462321412037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45992.462321412037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45992.462321412037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45992.462321412037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45992.462321412037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45992.462321412037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45992.462321412037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45992.462321412037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45992.462321412037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45992.462321412037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45992.462321412037</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8BC674A8-59E2-4621-8776-8F5B9D90D431}"/>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167.46248344907508</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8.0749024305550847</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2</v>
      </c>
      <c r="D5" s="18" t="s">
        <v>24778</v>
      </c>
      <c r="E5" s="81" t="s">
        <v>39106</v>
      </c>
      <c r="F5" s="100">
        <v>45992.272141203706</v>
      </c>
      <c r="G5" s="101">
        <f ca="1">IFERROR(NOW()-F5,"-")</f>
        <v>0.19018020833027549</v>
      </c>
      <c r="H5" s="100">
        <v>45992.2658912037</v>
      </c>
      <c r="I5" s="18" t="str">
        <f>IFERROR(VLOOKUP(D5,DB!A:F,6,0),"")</f>
        <v>SCECO</v>
      </c>
      <c r="J5" s="18" t="str">
        <f>IFERROR(VLOOKUP(D5,DB!A:G,7,0),"")</f>
        <v>Vandalized</v>
      </c>
      <c r="K5" s="82"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39197</v>
      </c>
      <c r="B6" s="18" t="str">
        <f>IFERROR(VLOOKUP(D6,DB!A:K,11,0),"")</f>
        <v>R2</v>
      </c>
      <c r="C6" s="18">
        <v>1</v>
      </c>
      <c r="D6" s="18" t="s">
        <v>24204</v>
      </c>
      <c r="E6" s="81" t="s">
        <v>39106</v>
      </c>
      <c r="F6" s="100">
        <v>45992.3358912037</v>
      </c>
      <c r="G6" s="101">
        <f ca="1">IFERROR(NOW()-F6,"-")</f>
        <v>0.1264302083363873</v>
      </c>
      <c r="H6" s="100">
        <v>45992.326863425929</v>
      </c>
      <c r="I6" s="18" t="str">
        <f>IFERROR(VLOOKUP(D6,DB!A:F,6,0),"")</f>
        <v>SCECO</v>
      </c>
      <c r="J6" s="18" t="str">
        <f>IFERROR(VLOOKUP(D6,DB!A:G,7,0),"")</f>
        <v>Dead</v>
      </c>
      <c r="K6" s="82"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45992.462321412037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45992.462321412037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45992.462321412037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45992.462321412037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45992.462321412037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45992.462321412037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45992.462321412037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45992.462321412037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45992.462321412037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45992.462321412037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45992.462321412037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45992.462321412037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45992.462321412037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45992.462321412037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45992.462321412037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45992.462321412037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45992.462321412037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45992.462321412037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45992.462321412037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45992.462321412037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45992.462321412037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45992.462321412037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45992.462321412037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45992.462321412037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45992.462321412037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45992.462321412037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45992.462321412037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45992.462321412037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45992.462321412037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45992.462321412037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45992.462321412037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45992.462321412037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45992.462321412037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45992.462321412037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45992.462321412037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45992.462321412037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45992.462321412037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45992.462321412037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45992.462321412037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45992.462321412037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45992.462321412037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45992.462321412037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45992.462321412037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45992.462321412037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45992.462321412037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45992.462321412037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45992.462321412037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45992.462321412037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45992.462321412037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45992.462321412037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45992.462321412037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45992.462321412037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45992.462321412037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45992.462321412037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45992.462321412037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45992.462321412037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45992.462321412037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45992.462321412037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45992.462321412037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45992.462321412037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45992.462321412037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45992.462321412037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45992.462321412037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45992.462321412037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45992.462321412037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45992.462321412037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45992.462321412037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45992.462321412037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45992.462321412037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45992.462321412037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45992.462321412037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45992.462321412037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45992.462321412037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45992.462321412037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45992.462321412037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45992.462321412037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45992.462321412037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45992.462321412037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45992.462321412037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45992.462321412037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45992.462321412037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45992.462321412037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45992.462321412037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45992.462321412037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45992.462321412037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45992.462321412037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45992.462321412037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45992.462321412037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45992.462321412037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45992.462321412037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45992.462321412037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45992.462321412037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45992.462321412037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45992.462321412037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45992.462321412037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45992.462321412037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45992.462321412037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45992.462321412037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45992.462321412037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45992.462321412037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45992.462321412037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45992.462321412037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45992.462321412037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45992.462321412037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45992.462321412037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45992.462321412037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45992.462321412037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45992.462321412037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45992.462321412037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45992.462321412037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45992.462321412037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45992.462321412037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45992.462321412037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45992.462321412037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45992.462321412037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45992.462321412037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45992.462321412037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45992.462321412037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45992.462321412037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45992.462321412037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45992.462321412037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45992.462321412037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45992.462321412037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45992.462321412037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45992.462321412037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45992.462321412037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45992.462321412037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45992.462321412037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45992.462321412037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45992.462321412037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45992.462321412037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45992.462321412037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45992.462321412037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45992.462321412037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45992.462321412037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45992.462321412037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45992.462321412037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45992.462321412037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45992.462321412037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45992.462321412037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45992.462321412037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45992.462321412037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45992.462321412037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45992.462321412037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45992.462321412037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45992.462321412037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45992.462321412037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45992.462321412037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45992.462321412037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45992.462321412037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45992.462321412037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45992.462321412037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45992.462321412037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45992.462321412037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45992.462321412037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45992.462321412037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45992.462321412037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45992.462321412037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45992.462321412037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45992.462321412037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45992.462321412037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45992.462321412037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45992.462321412037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45992.462321412037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45992.462321412037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45992.462321412037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45992.462321412037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45992.462321412037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45992.462321412037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45992.462321412037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45992.462321412037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45992.462321412037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45992.462321412037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45992.462321412037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45992.462321412037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45992.462321412037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45992.462321412037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45992.462321412037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45992.462321412037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45992.462321412037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45992.462321412037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45992.462321412037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45992.462321412037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45992.462321412037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45992.462321412037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45992.462321412037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45992.462321412037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45992.462321412037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45992.462321412037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45992.462321412037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45992.462321412037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45992.462321412037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45992.462321412037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45992.462321412037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45992.462321412037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45992.462321412037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45992.462321412037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45992.462321412037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45992.462321412037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45992.462321412037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45992.462321412037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45992.462321412037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45992.462321412037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45992.462321412037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45992.462321412037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45992.462321412037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45992.462321412037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45992.462321412037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45992.462321412037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45992.462321412037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45992.462321412037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45992.462321412037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45992.462321412037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45992.462321412037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45992.462321412037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45992.462321412037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45992.462321412037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45992.462321412037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45992.462321412037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45992.462321412037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45992.462321412037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45992.462321412037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45992.462321412037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45992.462321412037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45992.462321412037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45992.462321412037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45992.462321412037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45992.462321412037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45992.462321412037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45992.462321412037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45992.462321412037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45992.462321412037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45992.462321412037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45992.462321412037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45992.462321412037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45992.462321412037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45992.462321412037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45992.462321412037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45992.462321412037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45992.462321412037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45992.462321412037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45992.462321412037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45992.462321412037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45992.462321412037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45992.462321412037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45992.462321412037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45992.462321412037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45992.462321412037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45992.462321412037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45992.462321412037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45992.462321412037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45992.462321412037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45992.462321412037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45992.462321412037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45992.462321412037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45992.462321412037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45992.462321412037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45992.462321412037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45992.462321412037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45992.462321412037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45992.462321412037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45992.462321412037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45992.462321412037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45992.462321412037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45992.462321412037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45992.462321412037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45992.462321412037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45992.462321412037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45992.462321412037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45992.462321412037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45992.462321412037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45992.462321412037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45992.462321412037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45992.462321412037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45992.462321412037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45992.462321412037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45992.462321412037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45992.462321412037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45992.462321412037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45992.462321412037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45992.462321412037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45992.462321412037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45992.462321412037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45992.462321412037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45992.462321412037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45992.462321412037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45992.462321412037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45992.462321412037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45992.462321412037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45992.462321412037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45992.462321412037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45992.462321412037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45992.462321412037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45992.462321412037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45992.462321412037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45992.462321412037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45992.462321412037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45992.462321412037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45992.462321412037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45992.462321412037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45992.462321412037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45992.462321412037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45992.462321412037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45992.462321412037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45992.462321412037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45992.462321412037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45992.462321412037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45992.462321412037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45992.462321412037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45992.462321412037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45992.462321412037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45992.462321412037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45992.462321412037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45992.462321412037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45992.462321412037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45992.462321412037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45992.462321412037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45992.462321412037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45992.462321412037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45992.462321412037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45992.462321412037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45992.462321412037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45992.462321412037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45992.462321412037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45992.462321412037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45992.462321412037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45992.462321412037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45992.462321412037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45992.462321412037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45992.462321412037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45992.462321412037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45992.462321412037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45992.462321412037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45992.462321412037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45992.462321412037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45992.462321412037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45992.462321412037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45992.462321412037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45992.462321412037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45992.462321412037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45992.462321412037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45992.462321412037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45992.462321412037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45992.462321412037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45992.462321412037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45992.462321412037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45992.462321412037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45992.462321412037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45992.462321412037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45992.462321412037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45992.462321412037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45992.462321412037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45992.462321412037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45992.462321412037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45992.462321412037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45992.462321412037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45992.462321412037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45992.462321412037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45992.462321412037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45992.462321412037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45992.462321412037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45992.462321412037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45992.462321412037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45992.462321412037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45992.462321412037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45992.462321412037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45992.462321412037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45992.462321412037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45992.462321412037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45992.462321412037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45992.462321412037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45992.462321412037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45992.462321412037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45992.462321412037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45992.462321412037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45992.462321412037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45992.462321412037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45992.462321412037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45992.462321412037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45992.462321412037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45992.462321412037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45992.462321412037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45992.462321412037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45992.462321412037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45992.462321412037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45992.462321412037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45992.462321412037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45992.462321412037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45992.462321412037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45992.462321412037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45992.462321412037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45992.462321412037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45992.462321412037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45992.462321412037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45992.462321412037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45992.462321412037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45992.462321412037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45992.462321412037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45992.462321412037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45992.462321412037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45992.462321412037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45992.462321412037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45992.462321412037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45992.462321412037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45992.462321412037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45992.462321412037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45992.462321412037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45992.462321412037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45992.462321412037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45992.462321412037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45992.462321412037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45992.462321412037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45992.462321412037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45992.462321412037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45992.462321412037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45992.462321412037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45992.462321412037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45992.462321412037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45992.462321412037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45992.462321412037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45992.462321412037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45992.462321412037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45992.462321412037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45992.462321412037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45992.462321412037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45992.462321412037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45992.462321412037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45992.462321412037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45992.462321412037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45992.462321412037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45992.462321412037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45992.462321412037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45992.462321412037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45992.462321412037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45992.462321412037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45992.462321412037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45992.462321412037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45992.462321412037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45992.462321412037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45992.462321412037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45992.462321412037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45992.462321412037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45992.462321412037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45992.462321412037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45992.462321412037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45992.462321412037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45992.462321412037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45992.462321412037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45992.462321412037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45992.462321412037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45992.462321412037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45992.462321412037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45992.462321412037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45992.462321412037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45992.462321412037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45992.462321412037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45992.462321412037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45992.462321412037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45992.462321412037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45992.462321412037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45992.462321412037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45992.462321412037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45992.462321412037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45992.462321412037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45992.462321412037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45992.462321412037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45992.462321412037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45992.462321412037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45992.462321412037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45992.462321412037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45992.462321412037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45992.462321412037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45992.462321412037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45992.462321412037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45992.462321412037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45992.462321412037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45992.462321412037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45992.462321412037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45992.462321412037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45992.462321412037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45992.462321412037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45992.462321412037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45992.462321412037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45992.462321412037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45992.462321412037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45992.462321412037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45992.462321412037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45992.462321412037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45992.462321412037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45992.462321412037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45992.462321412037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45992.462321412037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45992.462321412037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45992.462321412037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45992.462321412037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45992.462321412037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45992.462321412037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45992.462321412037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45992.462321412037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45992.462321412037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45992.462321412037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45992.462321412037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45992.462321412037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45992.462321412037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45992.462321412037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45992.462321412037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45992.462321412037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45992.462321412037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45992.462321412037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45992.462321412037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45992.462321412037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45992.462321412037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45992.462321412037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45992.462321412037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45992.462321412037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45992.462321412037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45992.462321412037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45992.462321412037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45992.462321412037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45992.462321412037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45992.462321412037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45992.462321412037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45992.462321412037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45992.462321412037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45992.462321412037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45992.462321412037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45992.462321412037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45992.462321412037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45992.462321412037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45992.462321412037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45992.462321412037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45992.462321412037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45992.462321412037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45992.462321412037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45992.462321412037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45992.462321412037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45992.462321412037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45992.462321412037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45992.462321412037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45992.462321412037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45992.462321412037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45992.462321412037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45992.462321412037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45992.462321412037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45992.462321412037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45992.462321412037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45992.462321412037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45992.462321412037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45992.462321412037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45992.462321412037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45992.462321412037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45992.462321412037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45992.462321412037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45992.462321412037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45992.462321412037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45992.462321412037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45992.462321412037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45992.462321412037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45992.462321412037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45992.462321412037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45992.462321412037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45992.462321412037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45992.462321412037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45992.462321412037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45992.462321412037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45992.462321412037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45992.462321412037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45992.462321412037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45992.462321412037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45992.462321412037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45992.462321412037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45992.462321412037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45992.462321412037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45992.462321412037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45992.462321412037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45992.462321412037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45992.462321412037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45992.462321412037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45992.462321412037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45992.462321412037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45992.462321412037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45992.462321412037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45992.462321412037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45992.462321412037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45992.462321412037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45992.462321412037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45992.462321412037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45992.462321412037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45992.462321412037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45992.462321412037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45992.462321412037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45992.462321412037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45992.462321412037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45992.462321412037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45992.462321412037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45992.462321412037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45992.462321412037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45992.462321412037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45992.462321412037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45992.462321412037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45992.462321412037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45992.462321412037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45992.462321412037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45992.462321412037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45992.462321412037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45992.462321412037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45992.462321412037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45992.462321412037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45992.462321412037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45992.462321412037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45992.462321412037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45992.462321412037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45992.462321412037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45992.462321412037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45992.462321412037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45992.462321412037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45992.462321412037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45992.462321412037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45992.462321412037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45992.462321412037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45992.462321412037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45992.462321412037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45992.462321412037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45992.462321412037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45992.462321412037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45992.462321412037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45992.462321412037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45992.462321412037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45992.462321412037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45992.462321412037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45992.462321412037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45992.462321412037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45992.462321412037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45992.462321412037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45992.462321412037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45992.462321412037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45992.462321412037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45992.462321412037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45992.462321412037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45992.462321412037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45992.462321412037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45992.462321412037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45992.462321412037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45992.462321412037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45992.462321412037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45992.462321412037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45992.462321412037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45992.462321412037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45992.462321412037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45992.462321412037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45992.462321412037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45992.462321412037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45992.462321412037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45992.462321412037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45992.462321412037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45992.462321412037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45992.462321412037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45992.462321412037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45992.462321412037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45992.462321412037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45992.462321412037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45992.462321412037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45992.462321412037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45992.462321412037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45992.462321412037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45992.462321412037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45992.462321412037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45992.462321412037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45992.462321412037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45992.462321412037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45992.462321412037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45992.462321412037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45992.462321412037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45992.462321412037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45992.462321412037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45992.462321412037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45992.462321412037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45992.462321412037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45992.462321412037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45992.462321412037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45992.462321412037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45992.462321412037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45992.462321412037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45992.462321412037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45992.462321412037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45992.462321412037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45992.462321412037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45992.462321412037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45992.462321412037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45992.462321412037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45992.462321412037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45992.462321412037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45992.462321412037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45992.462321412037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45992.462321412037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45992.462321412037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45992.462321412037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45992.462321412037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45992.462321412037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45992.462321412037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45992.462321412037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45992.462321412037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45992.462321412037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45992.462321412037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45992.462321412037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45992.462321412037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45992.462321412037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45992.462321412037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45992.462321412037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45992.462321412037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45992.462321412037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45992.462321412037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45992.462321412037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45992.462321412037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45992.462321412037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45992.462321412037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45992.462321412037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45992.462321412037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45992.462321412037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45992.462321412037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45992.462321412037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45992.462321412037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45992.462321412037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45992.462321412037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45992.462321412037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45992.462321412037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45992.462321412037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45992.462321412037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45992.462321412037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45992.462321412037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45992.462321412037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45992.462321412037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45992.462321412037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45992.462321412037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45992.462321412037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45992.462321412037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45992.462321412037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45992.462321412037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45992.462321412037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45992.462321412037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45992.462321412037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45992.462321412037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45992.462321412037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45992.462321412037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45992.462321412037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45992.462321412037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45992.462321412037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45992.462321412037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45992.462321412037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45992.462321412037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45992.462321412037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45992.462321412037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45992.462321412037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45992.462321412037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45992.462321412037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45992.462321412037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45992.462321412037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45992.462321412037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45992.462321412037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45992.462321412037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45992.462321412037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45992.462321412037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45992.462321412037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45992.462321412037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45992.462321412037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45992.462321412037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45992.462321412037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45992.462321412037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45992.462321412037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45992.462321412037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45992.462321412037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45992.462321412037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45992.462321412037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45992.462321412037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45992.462321412037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45992.462321412037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45992.462321412037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45992.462321412037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45992.462321412037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45992.462321412037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45992.462321412037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45992.462321412037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45992.462321412037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45992.462321412037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45992.462321412037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45992.462321412037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45992.462321412037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45992.462321412037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45992.462321412037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45992.462321412037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45992.462321412037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45992.462321412037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45992.462321412037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45992.462321412037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45992.462321412037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45992.462321412037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45992.462321412037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45992.462321412037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45992.462321412037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45992.462321412037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45992.462321412037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45992.462321412037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45992.462321412037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45992.462321412037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45992.462321412037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45992.462321412037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45992.462321412037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45992.462321412037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45992.462321412037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45992.462321412037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45992.462321412037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45992.462321412037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45992.462321412037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45992.462321412037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45992.462321412037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45992.462321412037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45992.462321412037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45992.462321412037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45992.462321412037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45992.462321412037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45992.462321412037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45992.462321412037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45992.462321412037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45992.462321412037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45992.462321412037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45992.462321412037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45992.462321412037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45992.462321412037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45992.462321412037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45992.462321412037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45992.462321412037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45992.462321412037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45992.462321412037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45992.462321412037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45992.462321412037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45992.462321412037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45992.462321412037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45992.462321412037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45992.462321412037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45992.462321412037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45992.462321412037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45992.462321412037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45992.462321412037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45992.462321412037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45992.462321412037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45992.462321412037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45992.462321412037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45992.462321412037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45992.462321412037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45992.462321412037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45992.462321412037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45992.462321412037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45992.462321412037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45992.462321412037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45992.462321412037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45992.462321412037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45992.462321412037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45992.462321412037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45992.462321412037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45992.462321412037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45992.462321412037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45992.462321412037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45992.462321412037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45992.462321412037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45992.462321412037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45992.462321412037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45992.462321412037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45992.462321412037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45992.462321412037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45992.462321412037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45992.462321412037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45992.462321412037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45992.462321412037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45992.462321412037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45992.462321412037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45992.462321412037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45992.462321412037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45992.462321412037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45992.462321412037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45992.462321412037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45992.462321412037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45992.462321412037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45992.462321412037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45992.462321412037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45992.462321412037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45992.462321412037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45992.462321412037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45992.462321412037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45992.462321412037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45992.462321412037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45992.462321412037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45992.462321412037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45992.462321412037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45992.462321412037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45992.462321412037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45992.462321412037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45992.462321412037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45992.462321412037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45992.462321412037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45992.462321412037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45992.462321412037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45992.462321412037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45992.462321412037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45992.462321412037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45992.462321412037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45992.462321412037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45992.462321412037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45992.462321412037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45992.462321412037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45992.462321412037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45992.462321412037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45992.462321412037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45992.462321412037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45992.462321412037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45992.462321412037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45992.462321412037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45992.462321412037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45992.462321412037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45992.462321412037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45992.462321412037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45992.462321412037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45992.462321412037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45992.462321412037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45992.462321412037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45992.462321412037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45992.462321412037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45992.462321412037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45992.462321412037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45992.462321412037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45992.462321412037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45992.462321412037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45992.462321412037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45992.462321412037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45992.462321412037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45992.462321412037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45992.462321412037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45992.462321412037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45992.462321412037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45992.462321412037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45992.462321412037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45992.462321412037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45992.462321412037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45992.462321412037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45992.462321412037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45992.462321412037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45992.462321412037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45992.462321412037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45992.462321412037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45992.462321412037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45992.462321412037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45992.462321412037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45992.462321412037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45992.462321412037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45992.462321412037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45992.462321412037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45992.462321412037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45992.462321412037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45992.462321412037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45992.462321412037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45992.462321412037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45992.462321412037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45992.462321412037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45992.462321412037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45992.462321412037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45992.462321412037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45992.462321412037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45992.462321412037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45992.462321412037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45992.462321412037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45992.462321412037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45992.462321412037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45992.462321412037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45992.462321412037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45992.462321412037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45992.462321412037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45992.462321412037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45992.462321412037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45992.462321412037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45992.462321412037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45992.462321412037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45992.462321412037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45992.462321412037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45992.462321412037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45992.462321412037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45992.462321412037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45992.462321412037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45992.462321412037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45992.462321412037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45992.462321412037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45992.462321412037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45992.462321412037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45992.462321412037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45992.462321412037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45992.462321412037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45992.462321412037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288.98160381944035</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3</v>
      </c>
      <c r="D3" s="88" t="s">
        <v>39202</v>
      </c>
      <c r="E3" s="91" t="s">
        <v>39106</v>
      </c>
      <c r="F3" s="92">
        <v>45992.347222222219</v>
      </c>
      <c r="G3" s="93">
        <f t="shared" ref="G3:G19" ca="1" si="0">IFERROR(NOW()-F3,"")</f>
        <v>0.11509918981755618</v>
      </c>
      <c r="H3" s="92">
        <v>45992.337719907409</v>
      </c>
      <c r="I3" s="110" t="str">
        <f>IFERROR(VLOOKUP(D3,DB!A:F,6,0),"")</f>
        <v>SCECO</v>
      </c>
      <c r="J3" s="110" t="str">
        <f>IFERROR(VLOOKUP(D3,DB!A:G,7,0),"")</f>
        <v>Dead</v>
      </c>
      <c r="K3" s="94" t="s">
        <v>39203</v>
      </c>
      <c r="L3" s="88" t="str">
        <f>IFERROR(VLOOKUP(D3,DB!A:I,9,0),"")</f>
        <v>Latis</v>
      </c>
    </row>
    <row r="4" spans="1:16" ht="15" customHeight="1">
      <c r="A4" s="110" t="s">
        <v>39204</v>
      </c>
      <c r="B4" s="110" t="str">
        <f>IFERROR(VLOOKUP(D4,DB!A:K,11,0),"")</f>
        <v>R4</v>
      </c>
      <c r="C4" s="90">
        <v>1</v>
      </c>
      <c r="D4" s="88" t="s">
        <v>37130</v>
      </c>
      <c r="E4" s="91" t="s">
        <v>39106</v>
      </c>
      <c r="F4" s="92"/>
      <c r="G4" s="93">
        <f t="shared" ca="1" si="0"/>
        <v>45992.462321412037</v>
      </c>
      <c r="H4" s="92">
        <v>45992.394814814812</v>
      </c>
      <c r="I4" s="110" t="str">
        <f>IFERROR(VLOOKUP(D4,DB!A:F,6,0),"")</f>
        <v>SCECO</v>
      </c>
      <c r="J4" s="110" t="str">
        <f>IFERROR(VLOOKUP(D4,DB!A:G,7,0),"")</f>
        <v>Dead</v>
      </c>
      <c r="K4" s="94" t="s">
        <v>39205</v>
      </c>
      <c r="L4" s="88" t="str">
        <f>IFERROR(VLOOKUP(D4,DB!A:I,9,0),"")</f>
        <v>Latis</v>
      </c>
    </row>
    <row r="5" spans="1:16" ht="15" customHeight="1">
      <c r="A5" s="110" t="s">
        <v>39204</v>
      </c>
      <c r="B5" s="110" t="str">
        <f>IFERROR(VLOOKUP(D5,DB!A:K,11,0),"")</f>
        <v>R4</v>
      </c>
      <c r="C5" s="90">
        <v>1</v>
      </c>
      <c r="D5" s="88" t="s">
        <v>28802</v>
      </c>
      <c r="E5" s="91" t="s">
        <v>39106</v>
      </c>
      <c r="F5" s="92"/>
      <c r="G5" s="93">
        <f t="shared" ca="1" si="0"/>
        <v>45992.462321412037</v>
      </c>
      <c r="H5" s="92">
        <v>45992.396863425929</v>
      </c>
      <c r="I5" s="110" t="str">
        <f>IFERROR(VLOOKUP(D5,DB!A:F,6,0),"")</f>
        <v>SCECO</v>
      </c>
      <c r="J5" s="110" t="str">
        <f>IFERROR(VLOOKUP(D5,DB!A:G,7,0),"")</f>
        <v>Good</v>
      </c>
      <c r="K5" s="94" t="s">
        <v>39206</v>
      </c>
      <c r="L5" s="88" t="str">
        <f>IFERROR(VLOOKUP(D5,DB!A:I,9,0),"")</f>
        <v>Latis</v>
      </c>
    </row>
    <row r="6" spans="1:16" ht="21" customHeight="1">
      <c r="A6" s="110" t="s">
        <v>39207</v>
      </c>
      <c r="B6" s="110" t="s">
        <v>5395</v>
      </c>
      <c r="C6" s="90">
        <v>1</v>
      </c>
      <c r="D6" s="88" t="s">
        <v>29846</v>
      </c>
      <c r="E6" s="91" t="s">
        <v>39106</v>
      </c>
      <c r="F6" s="92"/>
      <c r="G6" s="93">
        <f t="shared" ca="1" si="0"/>
        <v>45992.462321412037</v>
      </c>
      <c r="H6" s="92">
        <v>45992.412245370368</v>
      </c>
      <c r="I6" s="110" t="str">
        <f>IFERROR(VLOOKUP(D6,DB!A:F,6,0),"")</f>
        <v>SCECO</v>
      </c>
      <c r="J6" s="110" t="str">
        <f>IFERROR(VLOOKUP(D6,DB!A:G,7,0),"")</f>
        <v>Dead</v>
      </c>
      <c r="K6" s="94" t="s">
        <v>39208</v>
      </c>
      <c r="L6" s="88" t="str">
        <f>IFERROR(VLOOKUP(D7,DB!A:I,9,0),"")</f>
        <v/>
      </c>
    </row>
    <row r="7" spans="1:16" ht="15" customHeight="1">
      <c r="A7" s="110"/>
      <c r="B7" s="110" t="str">
        <f>IFERROR(VLOOKUP(#REF!,DB!A:K,11,0),"")</f>
        <v/>
      </c>
      <c r="C7" s="90"/>
      <c r="D7" s="88"/>
      <c r="E7" s="91"/>
      <c r="F7" s="92"/>
      <c r="G7" s="93">
        <f t="shared" ca="1" si="0"/>
        <v>45992.462321412037</v>
      </c>
      <c r="H7" s="92"/>
      <c r="I7" s="110" t="str">
        <f>IFERROR(VLOOKUP(D7,DB!A:F,6,0),"")</f>
        <v/>
      </c>
      <c r="J7" s="110" t="str">
        <f>IFERROR(VLOOKUP(D7,DB!A:G,7,0),"")</f>
        <v/>
      </c>
      <c r="K7" s="94"/>
      <c r="L7" s="88" t="str">
        <f>IFERROR(VLOOKUP(#REF!,DB!A:I,9,0),"")</f>
        <v/>
      </c>
    </row>
    <row r="8" spans="1:16" ht="15" customHeight="1">
      <c r="A8" s="110"/>
      <c r="B8" s="110" t="str">
        <f>IFERROR(VLOOKUP(D8,DB!A:K,11,0),"")</f>
        <v/>
      </c>
      <c r="C8" s="90"/>
      <c r="D8" s="88"/>
      <c r="E8" s="91"/>
      <c r="F8" s="92"/>
      <c r="G8" s="93">
        <f t="shared" ca="1" si="0"/>
        <v>45992.462321412037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45992.462321412037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45992.462321412037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45992.462321412037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45992.462321412037</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150"/>
      <c r="E13" s="91"/>
      <c r="F13" s="92"/>
      <c r="G13" s="93">
        <f t="shared" ca="1" si="0"/>
        <v>45992.462321412037</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45992.462321412037</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45992.462321412037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45992.462321412037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45992.462321412037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45992.462321412037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45992.462321412037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45992.462321412037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45992.462321412037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45992.462321412037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45992.462321412037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45992.462321412037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45992.462321412037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45992.462321412037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45992.462321412037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45992.462321412037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45992.462321412037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45992.462321412037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45992.462321412037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45992.462321412037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45992.462321412037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45992.462321412037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45992.462321412037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45992.462321412037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45992.462321412037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45992.462321412037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45992.462321412037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45992.462321412037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45992.462321412037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45992.462321412037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45992.462321412037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45992.462321412037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45992.462321412037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45992.462321412037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45992.462321412037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45992.462321412037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45992.462321412037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45992.462321412037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45992.462321412037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45992.462321412037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45992.462321412037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45992.462321412037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45992.462321412037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45992.462321412037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45992.462321412037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45992.462321412037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45992.462321412037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45992.462321412037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45992.462321412037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45992.462321412037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45992.462321412037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45992.462321412037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45992.462321412037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45992.462321412037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45992.462321412037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45992.462321412037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45992.462321412037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45992.462321412037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45992.462321412037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45992.462321412037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45992.462321412037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45992.462321412037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45992.462321412037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45992.462321412037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45992.462321412037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45992.462321412037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45992.462321412037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45992.462321412037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45992.462321412037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45992.462321412037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45992.462321412037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45992.462321412037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45992.462321412037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45992.462321412037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45992.462321412037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45992.462321412037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45992.462321412037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45992.462321412037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45992.462321412037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45992.462321412037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45992.462321412037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45992.462321412037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45992.462321412037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45992.462321412037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45992.462321412037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45992.462321412037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45992.462321412037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45992.462321412037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45992.462321412037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45992.462321412037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45992.462321412037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45992.462321412037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45992.462321412037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45992.462321412037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45992.462321412037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45992.462321412037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45992.462321412037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45992.462321412037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45992.462321412037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45992.462321412037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45992.462321412037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45992.462321412037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45992.462321412037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45992.462321412037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45992.462321412037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45992.462321412037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45992.462321412037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45992.462321412037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45992.462321412037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45992.462321412037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45992.462321412037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45992.462321412037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45992.462321412037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45992.462321412037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45992.462321412037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45992.462321412037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45992.462321412037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45992.462321412037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45992.462321412037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45992.462321412037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45992.462321412037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45992.462321412037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45992.462321412037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45992.462321412037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45992.462321412037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45992.462321412037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45992.462321412037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45992.462321412037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45992.462321412037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45992.462321412037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45992.462321412037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45992.462321412037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45992.462321412037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45992.462321412037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45992.462321412037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45992.462321412037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45992.462321412037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45992.462321412037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45992.462321412037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45992.462321412037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45992.462321412037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45992.462321412037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45992.462321412037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45992.462321412037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45992.462321412037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45992.462321412037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45992.462321412037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45992.462321412037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45992.462321412037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45992.462321412037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45992.462321412037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45992.462321412037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45992.462321412037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45992.462321412037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45992.462321412037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45992.462321412037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45992.462321412037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45992.462321412037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45992.462321412037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45992.462321412037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45992.462321412037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45992.462321412037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45992.462321412037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45992.462321412037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45992.462321412037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45992.462321412037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45992.462321412037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45992.462321412037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45992.462321412037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45992.462321412037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45992.462321412037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45992.462321412037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45992.462321412037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45992.462321412037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45992.462321412037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45992.462321412037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45992.462321412037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45992.462321412037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45992.462321412037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45992.462321412037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45992.462321412037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45992.462321412037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45992.462321412037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45992.462321412037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45992.462321412037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45992.462321412037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45992.462321412037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45992.462321412037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45992.462321412037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45992.462321412037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45992.462321412037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45992.462321412037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45992.462321412037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45992.462321412037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45992.462321412037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45992.462321412037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45992.462321412037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45992.462321412037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45992.462321412037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57" ca="1" si="4">IFERROR(NOW()-F212,"")</f>
        <v>45992.462321412037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45992.462321412037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45992.462321412037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45992.462321412037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45992.462321412037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45992.462321412037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45992.462321412037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45992.462321412037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45992.462321412037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45992.462321412037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45992.462321412037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45992.462321412037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45992.462321412037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45992.462321412037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45992.462321412037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45992.462321412037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45992.462321412037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45992.462321412037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45992.462321412037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45992.462321412037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45992.462321412037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45992.462321412037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45992.462321412037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45992.462321412037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45992.462321412037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45992.462321412037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45992.462321412037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45992.462321412037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45992.462321412037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45992.462321412037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45992.462321412037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45992.462321412037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45992.462321412037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45992.462321412037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45992.462321412037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45992.462321412037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45992.462321412037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45992.462321412037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45992.462321412037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45992.462321412037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45992.462321412037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45992.462321412037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45992.462321412037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45992.462321412037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45992.462321412037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45992.462321412037</v>
      </c>
      <c r="H257" s="92"/>
      <c r="I257" s="110" t="str">
        <f>IFERROR(VLOOKUP(D257,DB!A:F,6,0),"")</f>
        <v/>
      </c>
      <c r="J257" s="110" t="str">
        <f>IFERROR(VLOOKUP(D257,DB!A:G,7,0),"")</f>
        <v/>
      </c>
      <c r="K257" s="94"/>
      <c r="L257" s="88" t="str">
        <f>IFERROR(VLOOKUP(D257,DB!A:I,9,0),"")</f>
        <v/>
      </c>
    </row>
  </sheetData>
  <dataValidations count="2">
    <dataValidation allowBlank="1" showInputMessage="1" showErrorMessage="1" sqref="E1" xr:uid="{A4F81451-56CC-4543-9497-104C4E44EE4B}"/>
    <dataValidation type="list" allowBlank="1" showInputMessage="1" showErrorMessage="1" sqref="E2:E2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100.63026122684823</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39188</v>
      </c>
      <c r="F3" s="38">
        <v>45926.188877314817</v>
      </c>
      <c r="G3" s="105">
        <f t="shared" ref="G3" ca="1" si="0">IFERROR(NOW()-F3,"")</f>
        <v>66.273444097219908</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39188</v>
      </c>
      <c r="F4" s="107">
        <v>45948.661111111112</v>
      </c>
      <c r="G4" s="108">
        <f t="shared" ref="G4" ca="1" si="1">IFERROR(NOW()-F4,"")</f>
        <v>43.80121030092414</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11.089022800922976</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154"/>
      <c r="E6" s="37"/>
      <c r="F6" s="38"/>
      <c r="G6" s="135">
        <f ca="1">IFERROR(NOW()-F6,"")</f>
        <v>45992.462321412037</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45992.462321412037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45992.462321412037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45992.462321412037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45992.462321412037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45992.462321412037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45992.462321412037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45992.462321412037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45992.462321412037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45992.462321412037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45992.462321412037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45992.462321412037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45992.462321412037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45992.462321412037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45992.462321412037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45992.462321412037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45992.462321412037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45992.462321412037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45992.462321412037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45992.462321412037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45992.462321412037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45992.462321412037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45992.462321412037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45992.462321412037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45992.462321412037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45992.462321412037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45992.462321412037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45992.462321412037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45992.462321412037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45992.462321412037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45992.462321412037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45992.462321412037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45992.462321412037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45992.462321412037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45992.462321412037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45992.462321412037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45992.462321412037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45992.462321412037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45992.462321412037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45992.462321412037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45992.462321412037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45992.462321412037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45992.462321412037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45992.462321412037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45992.462321412037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45992.462321412037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45992.462321412037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45992.462321412037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45992.462321412037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45992.462321412037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45992.462321412037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45992.462321412037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45992.462321412037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45992.462321412037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45992.462321412037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45992.462321412037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45992.462321412037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45992.462321412037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45992.462321412037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45992.462321412037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45992.462321412037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45992.462321412037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45992.462321412037</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45992.462321412037</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45992.462321412037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45992.462321412037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45992.462321412037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45992.462321412037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45992.462321412037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45992.462321412037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45992.462321412037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45992.462321412037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45992.462321412037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45992.462321412037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45992.462321412037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45992.462321412037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45992.462321412037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45992.462321412037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45992.462321412037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45992.462321412037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45992.462321412037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45992.462321412037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45992.462321412037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45992.462321412037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45992.462321412037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45992.462321412037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45992.462321412037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45992.462321412037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45992.462321412037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45992.462321412037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45992.462321412037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45992.462321412037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45992.462321412037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45992.462321412037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45992.462321412037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45992.462321412037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45992.462321412037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45992.462321412037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45992.462321412037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45992.462321412037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45992.462321412037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45992.462321412037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45992.462321412037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45992.462321412037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45992.462321412037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45992.462321412037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45992.462321412037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45992.462321412037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45992.462321412037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45992.462321412037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45992.462321412037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45992.462321412037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45992.462321412037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45992.462321412037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45992.462321412037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45992.462321412037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45992.462321412037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45992.462321412037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45992.462321412037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45992.462321412037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45992.462321412037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45992.462321412037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45992.462321412037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45992.462321412037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45992.462321412037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45992.462321412037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45992.462321412037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45992.462321412037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45992.462321412037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45992.462321412037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45992.462321412037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45992.462321412037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45992.462321412037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45992.462321412037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45992.462321412037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45992.462321412037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45992.462321412037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45992.462321412037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45992.462321412037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45992.462321412037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45992.462321412037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45992.462321412037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45992.462321412037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45992.462321412037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45992.462321412037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45992.462321412037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45992.462321412037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45992.462321412037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45992.462321412037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45992.462321412037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45992.462321412037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45992.462321412037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45992.462321412037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45992.462321412037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45992.462321412037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45992.462321412037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45992.462321412037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45992.462321412037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45992.462321412037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45992.462321412037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45992.462321412037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45992.462321412037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45992.462321412037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45992.462321412037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45992.462321412037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45992.462321412037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45992.462321412037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45992.462321412037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45992.462321412037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45992.462321412037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45992.462321412037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45992.462321412037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45992.462321412037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45992.462321412037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45992.462321412037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45992.462321412037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45992.462321412037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45992.462321412037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45992.462321412037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45992.462321412037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45992.462321412037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45992.462321412037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45992.462321412037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45992.462321412037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45992.462321412037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45992.462321412037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45992.462321412037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45992.462321412037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45992.462321412037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45992.462321412037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45992.462321412037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45992.462321412037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45992.462321412037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45992.462321412037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45992.462321412037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45992.462321412037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45992.462321412037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45992.462321412037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45992.462321412037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45992.462321412037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45992.462321412037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45992.462321412037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45992.462321412037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45992.462321412037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45992.462321412037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45992.462321412037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45992.462321412037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45992.462321412037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45992.462321412037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45992.462321412037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45992.462321412037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45992.462321412037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45992.462321412037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45992.462321412037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45992.462321412037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45992.462321412037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45992.462321412037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45992.462321412037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45992.462321412037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45992.462321412037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45992.462321412037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45992.462321412037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45992.462321412037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45992.462321412037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45992.462321412037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45992.462321412037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45992.462321412037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45992.462321412037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45992.462321412037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45992.462321412037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45992.462321412037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45992.462321412037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45992.462321412037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45992.462321412037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45992.462321412037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45992.462321412037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45992.462321412037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45992.462321412037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45992.462321412037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45992.462321412037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45992.462321412037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45992.462321412037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45992.462321412037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45992.462321412037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45992.462321412037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45992.462321412037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45992.462321412037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45992.462321412037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45992.462321412037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45992.462321412037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45992.462321412037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45992.462321412037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45992.462321412037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45992.462321412037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45992.462321412037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45992.462321412037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45992.462321412037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45992.462321412037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45992.462321412037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45992.462321412037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45992.462321412037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45992.462321412037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45992.462321412037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45992.462321412037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45992.462321412037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45992.462321412037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45992.462321412037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45992.462321412037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45992.462321412037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45992.462321412037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45992.462321412037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45992.462321412037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45992.462321412037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45992.462321412037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45992.462321412037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45992.462321412037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45992.462321412037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45992.462321412037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45992.462321412037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45992.462321412037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45992.462321412037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45992.462321412037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45992.462321412037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45992.462321412037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45992.462321412037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45992.462321412037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45992.462321412037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45992.462321412037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45992.462321412037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45992.462321412037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45992.462321412037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45992.462321412037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45992.462321412037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45992.462321412037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45992.462321412037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45992.462321412037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45992.462321412037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45992.462321412037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45992.462321412037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45992.462321412037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45992.462321412037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45992.462321412037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45992.462321412037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45992.462321412037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45992.462321412037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45992.462321412037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45992.462321412037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45992.462321412037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45992.462321412037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45992.462321412037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45992.462321412037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45992.462321412037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45992.462321412037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45992.462321412037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45992.462321412037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45992.462321412037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45992.462321412037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45992.462321412037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45992.462321412037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45992.462321412037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45992.462321412037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45992.462321412037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45992.462321412037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45992.462321412037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45992.462321412037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45992.462321412037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45992.462321412037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45992.462321412037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45992.462321412037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45992.462321412037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45992.462321412037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45992.462321412037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45992.462321412037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45992.462321412037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45992.462321412037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45992.462321412037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45992.462321412037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45992.462321412037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45992.462321412037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45992.462321412037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45992.462321412037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45992.462321412037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45992.462321412037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45992.462321412037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45992.462321412037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45992.462321412037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45992.462321412037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45992.462321412037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45992.462321412037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45992.462321412037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45992.462321412037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45992.462321412037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45992.462321412037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45992.462321412037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45992.462321412037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45992.462321412037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45992.462321412037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45992.462321412037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45992.462321412037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45992.462321412037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45992.462321412037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45992.462321412037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45992.462321412037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45992.462321412037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45992.462321412037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45992.462321412037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45992.462321412037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45992.462321412037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45992.462321412037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45992.462321412037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45992.462321412037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45992.462321412037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45992.462321412037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45992.462321412037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45992.462321412037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45992.462321412037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45992.462321412037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45992.462321412037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45992.462321412037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45992.462321412037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45992.462321412037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45992.462321412037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45992.462321412037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45992.462321412037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45992.462321412037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45992.462321412037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45992.462321412037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45992.462321412037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45992.462321412037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45992.462321412037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45992.462321412037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45992.462321412037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45992.462321412037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45992.462321412037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45992.462321412037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45992.462321412037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45992.462321412037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45992.462321412037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45992.462321412037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45992.462321412037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45992.462321412037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45992.462321412037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45992.462321412037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45992.462321412037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45992.462321412037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45992.462321412037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45992.462321412037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45992.462321412037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45992.462321412037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45992.462321412037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45992.462321412037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45992.462321412037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45992.462321412037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45992.462321412037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45992.462321412037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45992.462321412037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45992.462321412037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45992.462321412037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45992.462321412037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45992.462321412037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45992.462321412037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45992.462321412037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45992.462321412037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45992.462321412037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45992.462321412037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45992.462321412037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45992.462321412037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45992.462321412037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45992.462321412037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45992.462321412037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45992.462321412037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45992.462321412037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45992.462321412037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45992.462321412037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45992.462321412037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45992.462321412037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45992.462321412037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45992.462321412037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45992.462321412037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45992.462321412037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45992.462321412037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45992.462321412037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45992.462321412037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45992.462321412037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45992.462321412037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45992.462321412037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45992.462321412037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45992.462321412037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45992.462321412037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45992.462321412037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45992.462321412037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45992.462321412037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45992.462321412037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45992.462321412037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45992.462321412037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45992.462321412037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45992.462321412037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45992.462321412037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45992.462321412037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45992.462321412037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45992.462321412037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45992.462321412037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45992.462321412037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45992.462321412037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45992.462321412037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45992.462321412037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45992.462321412037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45992.462321412037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45992.462321412037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45992.462321412037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45992.462321412037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45992.462321412037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45992.462321412037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45992.462321412037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45992.462321412037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45992.462321412037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45992.462321412037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45992.462321412037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45992.462321412037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45992.462321412037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45992.462321412037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45992.462321412037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45992.462321412037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45992.462321412037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45992.462321412037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45992.462321412037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45992.462321412037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45992.462321412037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45992.462321412037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45992.462321412037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45992.462321412037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45992.462321412037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45992.462321412037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45992.462321412037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45992.462321412037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45992.462321412037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45992.462321412037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45992.462321412037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45992.462321412037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45992.462321412037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45992.462321412037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45992.462321412037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45992.462321412037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45992.462321412037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45992.462321412037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45992.462321412037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45992.462321412037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45992.462321412037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45992.462321412037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45992.462321412037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45992.462321412037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45992.462321412037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45992.462321412037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45992.462321412037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45992.462321412037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45992.462321412037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45992.462321412037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45992.462321412037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45992.462321412037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45992.462321412037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45992.462321412037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45992.462321412037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45992.462321412037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45992.462321412037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45992.462321412037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45992.462321412037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45992.462321412037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45992.462321412037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45992.462321412037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45992.462321412037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45992.462321412037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45992.462321412037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45992.462321412037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45992.462321412037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45992.462321412037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45992.462321412037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45992.462321412037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45992.462321412037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45992.462321412037</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45992.462321412037</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2025-12-01T08:06:08Z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